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инф карта" sheetId="1" r:id="rId1"/>
  </sheets>
  <definedNames>
    <definedName name="Excel_BuiltIn_Print_Area_3">#REF!</definedName>
    <definedName name="_xlnm.Print_Area" localSheetId="0">'инф карта'!$A$1:$CO$45</definedName>
  </definedNames>
  <calcPr fullCalcOnLoad="1"/>
</workbook>
</file>

<file path=xl/sharedStrings.xml><?xml version="1.0" encoding="utf-8"?>
<sst xmlns="http://schemas.openxmlformats.org/spreadsheetml/2006/main" count="336" uniqueCount="121">
  <si>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</si>
  <si>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</si>
  <si>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</si>
  <si>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</si>
  <si>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</si>
  <si>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</si>
  <si>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</si>
  <si>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</si>
  <si>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</si>
  <si>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</si>
  <si>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</si>
  <si>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</si>
  <si>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</si>
  <si>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</si>
  <si>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</si>
  <si>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</si>
  <si>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</si>
  <si>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</si>
  <si>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</si>
  <si>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</si>
  <si>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</si>
  <si>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</si>
  <si>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</si>
  <si>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</si>
  <si>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</si>
  <si>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</si>
  <si>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</si>
  <si>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</si>
  <si>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</si>
  <si>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</si>
  <si>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</si>
  <si>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</si>
  <si>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</si>
  <si>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</si>
  <si>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</si>
  <si>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</si>
  <si>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</si>
  <si>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</si>
  <si>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</si>
  <si>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</si>
  <si>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</si>
  <si>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</si>
  <si>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</si>
  <si>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Приложение №2</t>
  </si>
  <si>
    <t>к извещению и документации</t>
  </si>
  <si>
    <t>о проведении открытого конкурса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</si>
  <si>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</si>
  <si>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</si>
  <si>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</si>
  <si>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</si>
  <si>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деревянные дома неблагоустр. без газоснабжения</t>
  </si>
  <si>
    <t xml:space="preserve">дерев дома неблагоустроенные </t>
  </si>
  <si>
    <t>Лот №1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</si>
  <si>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</si>
  <si>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</si>
  <si>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без цент отопл и газоснабжения</t>
  </si>
  <si>
    <t>деревянные неблагоустроенные МВК</t>
  </si>
  <si>
    <t>ул.Победы, 31</t>
  </si>
  <si>
    <t>ул. Театральная, 53</t>
  </si>
  <si>
    <t>ул. Театральная, 43</t>
  </si>
  <si>
    <t>ул. Пионерская, 142</t>
  </si>
  <si>
    <t>ул. Школьная, 76</t>
  </si>
  <si>
    <t>ул. Школьная, 78</t>
  </si>
  <si>
    <t>ул. Школьная, 79</t>
  </si>
  <si>
    <t>ул. Школьная, 173, корп. 1</t>
  </si>
  <si>
    <t>деревянные  жилые дома благоустроенные без газоснабжения</t>
  </si>
  <si>
    <t>ул. Байкальская, 6, корп. 1</t>
  </si>
  <si>
    <t>ул. Байкальская, 10</t>
  </si>
  <si>
    <t>ул. Боровая, 55, корп. 1</t>
  </si>
  <si>
    <t>ул. Заводская, 99, корп. 1</t>
  </si>
  <si>
    <t>ул. Лесотехническая, 2</t>
  </si>
  <si>
    <t>ул. Победы, 37</t>
  </si>
  <si>
    <t>ул. Победы, 37, корп. 1</t>
  </si>
  <si>
    <t>ул. Победы, 54</t>
  </si>
  <si>
    <t>ул. Победы, 56</t>
  </si>
  <si>
    <t>ул. Победы, 56, корп. 2</t>
  </si>
  <si>
    <t>ул. Байкальская, 4</t>
  </si>
  <si>
    <t>ул. Байкальская, 12</t>
  </si>
  <si>
    <t>ул. Заводская, 102</t>
  </si>
  <si>
    <t>ул. Заводская, 103</t>
  </si>
  <si>
    <t>ул. Заводская, 104</t>
  </si>
  <si>
    <t>ул. Заводская, 105</t>
  </si>
  <si>
    <t>ул. Заводская, 106</t>
  </si>
  <si>
    <t>ул. Лесотехническая, 9</t>
  </si>
  <si>
    <t>ул. Победы, 28</t>
  </si>
  <si>
    <t>ул. Победы, 32</t>
  </si>
  <si>
    <t>ул. Победы, 28, корп.1</t>
  </si>
  <si>
    <t>ул. Победы, 30, корп. 1</t>
  </si>
  <si>
    <t>ул. Победы, 34</t>
  </si>
  <si>
    <t>ул. Победы, 36</t>
  </si>
  <si>
    <t>ул. Победы, 36, корп. 1</t>
  </si>
  <si>
    <t>ул. Победы, 40, корп. 1</t>
  </si>
  <si>
    <t>ул. Сольвычегодская, 13</t>
  </si>
  <si>
    <t>ул. Сольвычегодская, 14</t>
  </si>
  <si>
    <t>ул. Сольвычегодская, 15</t>
  </si>
  <si>
    <t>ул. Торговая, 110</t>
  </si>
  <si>
    <t>ул. Торговая, 110, корп. 1</t>
  </si>
  <si>
    <t>ул. Школьная, 79, корп. 1</t>
  </si>
  <si>
    <t>ул. Школьная, 80, корп. 1</t>
  </si>
  <si>
    <t>ул. Пионерская, 145, корп. 1</t>
  </si>
  <si>
    <t>ул. Пионерская, 147, корп. 1</t>
  </si>
  <si>
    <t>ул. Пионерская, 148</t>
  </si>
  <si>
    <t>ул. Пионерская, 149</t>
  </si>
  <si>
    <t>ул. Пионерская, 151</t>
  </si>
  <si>
    <t>ул. Пионерская, 152</t>
  </si>
  <si>
    <t>ул. Пионерская, 153</t>
  </si>
  <si>
    <t>ул. Пионерская, 154</t>
  </si>
  <si>
    <t>ул. Пионерская, 156</t>
  </si>
  <si>
    <t>ул. Победы, 48</t>
  </si>
  <si>
    <t>с цент отоплением  без канализации и газоснабжения</t>
  </si>
  <si>
    <t>ул. Победы, 25</t>
  </si>
  <si>
    <t xml:space="preserve">с цент отоплением  без канализации </t>
  </si>
  <si>
    <t>ул. Театральная, 51</t>
  </si>
  <si>
    <t>ул. Торговая, 109</t>
  </si>
  <si>
    <t>ул. Школьная, 165</t>
  </si>
  <si>
    <t>ул. Школьная, 166, корп. 1</t>
  </si>
  <si>
    <t>Жилой район Маймаксанчкий территориальный округ  25 лесозавод</t>
  </si>
  <si>
    <t>арбалитовые благоустроенные</t>
  </si>
  <si>
    <t>ул. победы, 12, корп. 2</t>
  </si>
  <si>
    <t>ул. Школьная, 108, корп. 2</t>
  </si>
  <si>
    <t>ул. Лесотехническая, 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</si>
</sst>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3" fillId="0" borderId="15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34" borderId="1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45"/>
  <sheetViews>
    <sheetView tabSelected="1" view="pageBreakPreview" zoomScaleSheetLayoutView="100" zoomScalePageLayoutView="0" workbookViewId="0" topLeftCell="A1">
      <pane xSplit="6" ySplit="9" topLeftCell="G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CP39" sqref="CP39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8" customWidth="1"/>
    <col min="10" max="13" width="9.25390625" style="18" customWidth="1"/>
    <col min="14" max="14" width="21.00390625" style="18" customWidth="1"/>
    <col min="15" max="15" width="6.75390625" style="18" hidden="1" customWidth="1"/>
    <col min="16" max="16" width="5.75390625" style="18" customWidth="1"/>
    <col min="17" max="17" width="8.875" style="18" bestFit="1" customWidth="1"/>
    <col min="18" max="18" width="9.25390625" style="18" customWidth="1"/>
    <col min="19" max="21" width="8.875" style="18" bestFit="1" customWidth="1"/>
    <col min="22" max="22" width="21.00390625" style="18" customWidth="1"/>
    <col min="23" max="23" width="6.75390625" style="18" hidden="1" customWidth="1"/>
    <col min="24" max="24" width="5.75390625" style="18" customWidth="1"/>
    <col min="25" max="33" width="9.875" style="18" bestFit="1" customWidth="1"/>
    <col min="34" max="35" width="8.875" style="18" bestFit="1" customWidth="1"/>
    <col min="36" max="36" width="21.00390625" style="18" customWidth="1"/>
    <col min="37" max="37" width="6.75390625" style="18" hidden="1" customWidth="1"/>
    <col min="38" max="38" width="5.75390625" style="18" customWidth="1"/>
    <col min="39" max="68" width="9.875" style="18" bestFit="1" customWidth="1"/>
    <col min="69" max="69" width="21.00390625" style="18" customWidth="1"/>
    <col min="70" max="70" width="6.75390625" style="18" hidden="1" customWidth="1"/>
    <col min="71" max="71" width="5.75390625" style="18" customWidth="1"/>
    <col min="72" max="72" width="9.875" style="18" bestFit="1" customWidth="1"/>
    <col min="73" max="73" width="21.00390625" style="18" customWidth="1"/>
    <col min="74" max="74" width="6.75390625" style="18" hidden="1" customWidth="1"/>
    <col min="75" max="75" width="5.75390625" style="18" customWidth="1"/>
    <col min="76" max="76" width="9.875" style="18" bestFit="1" customWidth="1"/>
    <col min="77" max="77" width="21.00390625" style="18" customWidth="1"/>
    <col min="78" max="78" width="6.75390625" style="18" hidden="1" customWidth="1"/>
    <col min="79" max="79" width="5.75390625" style="18" customWidth="1"/>
    <col min="80" max="83" width="9.875" style="18" bestFit="1" customWidth="1"/>
    <col min="84" max="84" width="21.00390625" style="1" customWidth="1"/>
    <col min="85" max="85" width="0.12890625" style="1" customWidth="1"/>
    <col min="86" max="86" width="5.75390625" style="18" customWidth="1"/>
    <col min="87" max="88" width="9.25390625" style="18" customWidth="1"/>
    <col min="89" max="89" width="21.00390625" style="18" customWidth="1"/>
    <col min="90" max="90" width="6.75390625" style="18" hidden="1" customWidth="1"/>
    <col min="91" max="91" width="5.75390625" style="18" customWidth="1"/>
    <col min="92" max="92" width="9.875" style="18" bestFit="1" customWidth="1"/>
    <col min="93" max="93" width="9.125" style="1" customWidth="1"/>
    <col min="94" max="94" width="10.25390625" style="1" bestFit="1" customWidth="1"/>
    <col min="95" max="149" width="9.125" style="1" customWidth="1"/>
  </cols>
  <sheetData>
    <row r="1" spans="1:85" ht="16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L1" s="38" t="s">
        <v>43</v>
      </c>
      <c r="CF1" s="18"/>
      <c r="CG1" s="18"/>
    </row>
    <row r="2" spans="1:85" ht="16.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L2" s="18" t="s">
        <v>44</v>
      </c>
      <c r="CF2" s="18"/>
      <c r="CG2" s="18"/>
    </row>
    <row r="3" spans="1:85" ht="16.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L3" s="18" t="s">
        <v>45</v>
      </c>
      <c r="CF3" s="18"/>
      <c r="CG3" s="18"/>
    </row>
    <row r="4" spans="1:85" ht="16.5" customHeight="1">
      <c r="A4" s="61" t="s">
        <v>29</v>
      </c>
      <c r="B4" s="61"/>
      <c r="C4" s="61"/>
      <c r="D4" s="61"/>
      <c r="E4" s="61"/>
      <c r="F4" s="61"/>
      <c r="G4" s="61"/>
      <c r="H4" s="61"/>
      <c r="I4" s="61"/>
      <c r="CF4" s="18"/>
      <c r="CG4" s="18"/>
    </row>
    <row r="5" spans="1:92" ht="16.5" customHeight="1">
      <c r="A5" s="2"/>
      <c r="B5" s="2"/>
      <c r="C5" s="2"/>
      <c r="D5" s="2"/>
      <c r="E5" s="2"/>
      <c r="F5" s="2"/>
      <c r="G5" s="2"/>
      <c r="H5" s="2"/>
      <c r="I5" s="19"/>
      <c r="N5" s="19"/>
      <c r="O5" s="19"/>
      <c r="P5" s="19"/>
      <c r="Q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2"/>
      <c r="CG5" s="2"/>
      <c r="CH5" s="19"/>
      <c r="CK5" s="19"/>
      <c r="CL5" s="19"/>
      <c r="CM5" s="19"/>
      <c r="CN5" s="19"/>
    </row>
    <row r="6" spans="1:2" ht="12.75">
      <c r="A6" s="3" t="s">
        <v>52</v>
      </c>
      <c r="B6" s="3" t="s">
        <v>116</v>
      </c>
    </row>
    <row r="7" spans="1:92" ht="18" customHeight="1">
      <c r="A7" s="58" t="s">
        <v>3</v>
      </c>
      <c r="B7" s="58"/>
      <c r="C7" s="58"/>
      <c r="D7" s="58"/>
      <c r="E7" s="58"/>
      <c r="F7" s="58"/>
      <c r="G7" s="56" t="s">
        <v>28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</row>
    <row r="8" spans="1:149" s="50" customFormat="1" ht="35.25" customHeight="1">
      <c r="A8" s="58"/>
      <c r="B8" s="58"/>
      <c r="C8" s="58"/>
      <c r="D8" s="58"/>
      <c r="E8" s="58"/>
      <c r="F8" s="59"/>
      <c r="G8" s="52" t="s">
        <v>54</v>
      </c>
      <c r="H8" s="53"/>
      <c r="I8" s="53"/>
      <c r="J8" s="53"/>
      <c r="K8" s="53"/>
      <c r="L8" s="53"/>
      <c r="M8" s="53"/>
      <c r="N8" s="52" t="s">
        <v>65</v>
      </c>
      <c r="O8" s="53"/>
      <c r="P8" s="53"/>
      <c r="Q8" s="53"/>
      <c r="R8" s="53"/>
      <c r="S8" s="53"/>
      <c r="T8" s="53"/>
      <c r="U8" s="51"/>
      <c r="V8" s="52" t="s">
        <v>50</v>
      </c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4"/>
      <c r="AJ8" s="52" t="s">
        <v>51</v>
      </c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4"/>
      <c r="BQ8" s="52" t="s">
        <v>55</v>
      </c>
      <c r="BR8" s="53"/>
      <c r="BS8" s="53"/>
      <c r="BT8" s="54"/>
      <c r="BU8" s="52" t="s">
        <v>109</v>
      </c>
      <c r="BV8" s="53"/>
      <c r="BW8" s="53"/>
      <c r="BX8" s="54"/>
      <c r="BY8" s="52" t="s">
        <v>111</v>
      </c>
      <c r="BZ8" s="53"/>
      <c r="CA8" s="53"/>
      <c r="CB8" s="53"/>
      <c r="CC8" s="53"/>
      <c r="CD8" s="53"/>
      <c r="CE8" s="54"/>
      <c r="CF8" s="52" t="s">
        <v>117</v>
      </c>
      <c r="CG8" s="53"/>
      <c r="CH8" s="53"/>
      <c r="CI8" s="53"/>
      <c r="CJ8" s="54"/>
      <c r="CK8" s="69" t="s">
        <v>56</v>
      </c>
      <c r="CL8" s="69"/>
      <c r="CM8" s="69"/>
      <c r="CN8" s="69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</row>
    <row r="9" spans="1:92" s="5" customFormat="1" ht="45">
      <c r="A9" s="58"/>
      <c r="B9" s="58"/>
      <c r="C9" s="58"/>
      <c r="D9" s="58"/>
      <c r="E9" s="58"/>
      <c r="F9" s="58"/>
      <c r="G9" s="35" t="s">
        <v>4</v>
      </c>
      <c r="H9" s="36" t="s">
        <v>5</v>
      </c>
      <c r="I9" s="36" t="s">
        <v>6</v>
      </c>
      <c r="J9" s="36" t="s">
        <v>57</v>
      </c>
      <c r="K9" s="36" t="s">
        <v>59</v>
      </c>
      <c r="L9" s="36" t="s">
        <v>58</v>
      </c>
      <c r="M9" s="36" t="s">
        <v>60</v>
      </c>
      <c r="N9" s="35" t="s">
        <v>4</v>
      </c>
      <c r="O9" s="36" t="s">
        <v>5</v>
      </c>
      <c r="P9" s="36" t="s">
        <v>6</v>
      </c>
      <c r="Q9" s="36" t="s">
        <v>61</v>
      </c>
      <c r="R9" s="36" t="s">
        <v>62</v>
      </c>
      <c r="S9" s="36" t="s">
        <v>63</v>
      </c>
      <c r="T9" s="36" t="s">
        <v>64</v>
      </c>
      <c r="U9" s="36" t="s">
        <v>120</v>
      </c>
      <c r="V9" s="35" t="s">
        <v>4</v>
      </c>
      <c r="W9" s="36" t="s">
        <v>5</v>
      </c>
      <c r="X9" s="36" t="s">
        <v>6</v>
      </c>
      <c r="Y9" s="36" t="s">
        <v>66</v>
      </c>
      <c r="Z9" s="36" t="s">
        <v>67</v>
      </c>
      <c r="AA9" s="36" t="s">
        <v>69</v>
      </c>
      <c r="AB9" s="36" t="s">
        <v>70</v>
      </c>
      <c r="AC9" s="36" t="s">
        <v>71</v>
      </c>
      <c r="AD9" s="36" t="s">
        <v>72</v>
      </c>
      <c r="AE9" s="36" t="s">
        <v>73</v>
      </c>
      <c r="AF9" s="36" t="s">
        <v>74</v>
      </c>
      <c r="AG9" s="36" t="s">
        <v>75</v>
      </c>
      <c r="AH9" s="36" t="s">
        <v>99</v>
      </c>
      <c r="AI9" s="36" t="s">
        <v>100</v>
      </c>
      <c r="AJ9" s="35" t="s">
        <v>4</v>
      </c>
      <c r="AK9" s="36" t="s">
        <v>5</v>
      </c>
      <c r="AL9" s="36" t="s">
        <v>6</v>
      </c>
      <c r="AM9" s="36" t="s">
        <v>76</v>
      </c>
      <c r="AN9" s="36" t="s">
        <v>77</v>
      </c>
      <c r="AO9" s="36" t="s">
        <v>78</v>
      </c>
      <c r="AP9" s="36" t="s">
        <v>79</v>
      </c>
      <c r="AQ9" s="36" t="s">
        <v>80</v>
      </c>
      <c r="AR9" s="36" t="s">
        <v>81</v>
      </c>
      <c r="AS9" s="36" t="s">
        <v>82</v>
      </c>
      <c r="AT9" s="36" t="s">
        <v>83</v>
      </c>
      <c r="AU9" s="36" t="s">
        <v>84</v>
      </c>
      <c r="AV9" s="36" t="s">
        <v>86</v>
      </c>
      <c r="AW9" s="36" t="s">
        <v>87</v>
      </c>
      <c r="AX9" s="36" t="s">
        <v>85</v>
      </c>
      <c r="AY9" s="36" t="s">
        <v>88</v>
      </c>
      <c r="AZ9" s="36" t="s">
        <v>89</v>
      </c>
      <c r="BA9" s="36" t="s">
        <v>90</v>
      </c>
      <c r="BB9" s="36" t="s">
        <v>91</v>
      </c>
      <c r="BC9" s="36" t="s">
        <v>92</v>
      </c>
      <c r="BD9" s="36" t="s">
        <v>93</v>
      </c>
      <c r="BE9" s="36" t="s">
        <v>94</v>
      </c>
      <c r="BF9" s="36" t="s">
        <v>95</v>
      </c>
      <c r="BG9" s="36" t="s">
        <v>96</v>
      </c>
      <c r="BH9" s="36" t="s">
        <v>97</v>
      </c>
      <c r="BI9" s="36" t="s">
        <v>98</v>
      </c>
      <c r="BJ9" s="36" t="s">
        <v>101</v>
      </c>
      <c r="BK9" s="36" t="s">
        <v>102</v>
      </c>
      <c r="BL9" s="36" t="s">
        <v>103</v>
      </c>
      <c r="BM9" s="36" t="s">
        <v>104</v>
      </c>
      <c r="BN9" s="36" t="s">
        <v>105</v>
      </c>
      <c r="BO9" s="36" t="s">
        <v>106</v>
      </c>
      <c r="BP9" s="36" t="s">
        <v>107</v>
      </c>
      <c r="BQ9" s="35" t="s">
        <v>4</v>
      </c>
      <c r="BR9" s="36" t="s">
        <v>5</v>
      </c>
      <c r="BS9" s="36" t="s">
        <v>6</v>
      </c>
      <c r="BT9" s="36" t="s">
        <v>108</v>
      </c>
      <c r="BU9" s="35" t="s">
        <v>4</v>
      </c>
      <c r="BV9" s="36" t="s">
        <v>5</v>
      </c>
      <c r="BW9" s="36" t="s">
        <v>6</v>
      </c>
      <c r="BX9" s="36" t="s">
        <v>110</v>
      </c>
      <c r="BY9" s="35" t="s">
        <v>4</v>
      </c>
      <c r="BZ9" s="36" t="s">
        <v>5</v>
      </c>
      <c r="CA9" s="36" t="s">
        <v>6</v>
      </c>
      <c r="CB9" s="36" t="s">
        <v>112</v>
      </c>
      <c r="CC9" s="36" t="s">
        <v>113</v>
      </c>
      <c r="CD9" s="36" t="s">
        <v>114</v>
      </c>
      <c r="CE9" s="36" t="s">
        <v>115</v>
      </c>
      <c r="CF9" s="35" t="s">
        <v>4</v>
      </c>
      <c r="CG9" s="36" t="s">
        <v>5</v>
      </c>
      <c r="CH9" s="36" t="s">
        <v>6</v>
      </c>
      <c r="CI9" s="36" t="s">
        <v>118</v>
      </c>
      <c r="CJ9" s="36" t="s">
        <v>119</v>
      </c>
      <c r="CK9" s="35" t="s">
        <v>4</v>
      </c>
      <c r="CL9" s="36" t="s">
        <v>5</v>
      </c>
      <c r="CM9" s="36" t="s">
        <v>6</v>
      </c>
      <c r="CN9" s="36" t="s">
        <v>68</v>
      </c>
    </row>
    <row r="10" spans="1:92" ht="12.75">
      <c r="A10" s="60" t="s">
        <v>7</v>
      </c>
      <c r="B10" s="60"/>
      <c r="C10" s="60"/>
      <c r="D10" s="60"/>
      <c r="E10" s="60"/>
      <c r="F10" s="60"/>
      <c r="G10" s="7"/>
      <c r="H10" s="8">
        <f aca="true" t="shared" si="0" ref="H10:M10">SUM(H11:H14)</f>
        <v>0</v>
      </c>
      <c r="I10" s="39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2"/>
      <c r="O10" s="20">
        <f aca="true" t="shared" si="1" ref="O10:T10">SUM(O11:O14)</f>
        <v>0</v>
      </c>
      <c r="P10" s="39">
        <f>SUM(P11:P14)</f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1">
        <f t="shared" si="1"/>
        <v>0</v>
      </c>
      <c r="U10" s="21">
        <f>SUM(U11:U14)</f>
        <v>0</v>
      </c>
      <c r="V10" s="22"/>
      <c r="W10" s="20">
        <f aca="true" t="shared" si="2" ref="W10:AI10">SUM(W11:W14)</f>
        <v>0</v>
      </c>
      <c r="X10" s="39">
        <f t="shared" si="2"/>
        <v>0</v>
      </c>
      <c r="Y10" s="21">
        <f t="shared" si="2"/>
        <v>0</v>
      </c>
      <c r="Z10" s="21">
        <f t="shared" si="2"/>
        <v>0</v>
      </c>
      <c r="AA10" s="21">
        <f t="shared" si="2"/>
        <v>0</v>
      </c>
      <c r="AB10" s="21">
        <f t="shared" si="2"/>
        <v>0</v>
      </c>
      <c r="AC10" s="21">
        <f t="shared" si="2"/>
        <v>0</v>
      </c>
      <c r="AD10" s="21">
        <f t="shared" si="2"/>
        <v>0</v>
      </c>
      <c r="AE10" s="21">
        <f t="shared" si="2"/>
        <v>0</v>
      </c>
      <c r="AF10" s="21">
        <f>SUM(AF11:AF14)</f>
        <v>0</v>
      </c>
      <c r="AG10" s="21">
        <f t="shared" si="2"/>
        <v>0</v>
      </c>
      <c r="AH10" s="21">
        <f t="shared" si="2"/>
        <v>0</v>
      </c>
      <c r="AI10" s="21">
        <f t="shared" si="2"/>
        <v>0</v>
      </c>
      <c r="AJ10" s="22"/>
      <c r="AK10" s="20">
        <f aca="true" t="shared" si="3" ref="AK10:AP10">SUM(AK11:AK14)</f>
        <v>0</v>
      </c>
      <c r="AL10" s="39">
        <f t="shared" si="3"/>
        <v>0</v>
      </c>
      <c r="AM10" s="21">
        <f t="shared" si="3"/>
        <v>0</v>
      </c>
      <c r="AN10" s="21">
        <f t="shared" si="3"/>
        <v>0</v>
      </c>
      <c r="AO10" s="21">
        <f t="shared" si="3"/>
        <v>0</v>
      </c>
      <c r="AP10" s="21">
        <f t="shared" si="3"/>
        <v>0</v>
      </c>
      <c r="AQ10" s="21">
        <f aca="true" t="shared" si="4" ref="AQ10:AV10">SUM(AQ11:AQ14)</f>
        <v>0</v>
      </c>
      <c r="AR10" s="21">
        <f t="shared" si="4"/>
        <v>0</v>
      </c>
      <c r="AS10" s="21">
        <f t="shared" si="4"/>
        <v>0</v>
      </c>
      <c r="AT10" s="21">
        <f t="shared" si="4"/>
        <v>0</v>
      </c>
      <c r="AU10" s="21">
        <f t="shared" si="4"/>
        <v>0</v>
      </c>
      <c r="AV10" s="21">
        <f t="shared" si="4"/>
        <v>0</v>
      </c>
      <c r="AW10" s="21">
        <f>SUM(AW11:AW14)</f>
        <v>0</v>
      </c>
      <c r="AX10" s="21">
        <f>SUM(AX11:AX14)</f>
        <v>0</v>
      </c>
      <c r="AY10" s="21">
        <f aca="true" t="shared" si="5" ref="AY10:BD10">SUM(AY11:AY14)</f>
        <v>0</v>
      </c>
      <c r="AZ10" s="21">
        <f t="shared" si="5"/>
        <v>0</v>
      </c>
      <c r="BA10" s="21">
        <f t="shared" si="5"/>
        <v>0</v>
      </c>
      <c r="BB10" s="21">
        <f t="shared" si="5"/>
        <v>0</v>
      </c>
      <c r="BC10" s="21">
        <f t="shared" si="5"/>
        <v>0</v>
      </c>
      <c r="BD10" s="21">
        <f t="shared" si="5"/>
        <v>0</v>
      </c>
      <c r="BE10" s="21">
        <f aca="true" t="shared" si="6" ref="BE10:BP10">SUM(BE11:BE14)</f>
        <v>0</v>
      </c>
      <c r="BF10" s="21">
        <f t="shared" si="6"/>
        <v>0</v>
      </c>
      <c r="BG10" s="21">
        <f t="shared" si="6"/>
        <v>0</v>
      </c>
      <c r="BH10" s="21">
        <f t="shared" si="6"/>
        <v>0</v>
      </c>
      <c r="BI10" s="21">
        <f t="shared" si="6"/>
        <v>0</v>
      </c>
      <c r="BJ10" s="21">
        <f t="shared" si="6"/>
        <v>0</v>
      </c>
      <c r="BK10" s="21">
        <f t="shared" si="6"/>
        <v>0</v>
      </c>
      <c r="BL10" s="21">
        <f t="shared" si="6"/>
        <v>0</v>
      </c>
      <c r="BM10" s="21">
        <f t="shared" si="6"/>
        <v>0</v>
      </c>
      <c r="BN10" s="21">
        <f t="shared" si="6"/>
        <v>0</v>
      </c>
      <c r="BO10" s="21">
        <f t="shared" si="6"/>
        <v>0</v>
      </c>
      <c r="BP10" s="21">
        <f t="shared" si="6"/>
        <v>0</v>
      </c>
      <c r="BQ10" s="22"/>
      <c r="BR10" s="20">
        <f>SUM(BR11:BR14)</f>
        <v>0</v>
      </c>
      <c r="BS10" s="44">
        <f>SUM(BS11:BS14)</f>
        <v>0</v>
      </c>
      <c r="BT10" s="21">
        <f>SUM(BT11:BT14)</f>
        <v>0</v>
      </c>
      <c r="BU10" s="22"/>
      <c r="BV10" s="20">
        <f>SUM(BV11:BV14)</f>
        <v>0</v>
      </c>
      <c r="BW10" s="39">
        <f>SUM(BW11:BW14)</f>
        <v>0</v>
      </c>
      <c r="BX10" s="21">
        <f>SUM(BX11:BX14)</f>
        <v>0</v>
      </c>
      <c r="BY10" s="22"/>
      <c r="BZ10" s="20">
        <f aca="true" t="shared" si="7" ref="BZ10:CE10">SUM(BZ11:BZ14)</f>
        <v>0</v>
      </c>
      <c r="CA10" s="39">
        <f t="shared" si="7"/>
        <v>0</v>
      </c>
      <c r="CB10" s="21">
        <f t="shared" si="7"/>
        <v>0</v>
      </c>
      <c r="CC10" s="21">
        <f t="shared" si="7"/>
        <v>0</v>
      </c>
      <c r="CD10" s="21">
        <f t="shared" si="7"/>
        <v>0</v>
      </c>
      <c r="CE10" s="21">
        <f t="shared" si="7"/>
        <v>0</v>
      </c>
      <c r="CF10" s="7"/>
      <c r="CG10" s="8">
        <f>SUM(CG11:CG14)</f>
        <v>0</v>
      </c>
      <c r="CH10" s="39">
        <f>SUM(CH11:CH14)</f>
        <v>0</v>
      </c>
      <c r="CI10" s="21">
        <f>SUM(CI11:CI14)</f>
        <v>0</v>
      </c>
      <c r="CJ10" s="21">
        <f>SUM(CJ11:CJ14)</f>
        <v>0</v>
      </c>
      <c r="CK10" s="22"/>
      <c r="CL10" s="20">
        <f>SUM(CL11:CL14)</f>
        <v>0</v>
      </c>
      <c r="CM10" s="20">
        <v>0</v>
      </c>
      <c r="CN10" s="21">
        <f>SUM(CN11:CN14)</f>
        <v>0</v>
      </c>
    </row>
    <row r="11" spans="1:92" ht="12.75">
      <c r="A11" s="55" t="s">
        <v>8</v>
      </c>
      <c r="B11" s="55"/>
      <c r="C11" s="55"/>
      <c r="D11" s="55"/>
      <c r="E11" s="55"/>
      <c r="F11" s="55"/>
      <c r="G11" s="9" t="s">
        <v>9</v>
      </c>
      <c r="H11" s="10">
        <v>0</v>
      </c>
      <c r="I11" s="12">
        <v>0</v>
      </c>
      <c r="J11" s="24">
        <f>$H$40*$H$11/100*12*J39</f>
        <v>0</v>
      </c>
      <c r="K11" s="24">
        <f>$H$40*$H$11/100*12*K39</f>
        <v>0</v>
      </c>
      <c r="L11" s="24">
        <f>$H$40*$H$11/100*12*L39</f>
        <v>0</v>
      </c>
      <c r="M11" s="24">
        <f>$H$40*$H$11/100*12*M39</f>
        <v>0</v>
      </c>
      <c r="N11" s="25" t="s">
        <v>9</v>
      </c>
      <c r="O11" s="23">
        <v>0</v>
      </c>
      <c r="P11" s="12">
        <v>0</v>
      </c>
      <c r="Q11" s="24">
        <f>$H$40*$H$11/100*12*Q39</f>
        <v>0</v>
      </c>
      <c r="R11" s="24">
        <f>$H$40*$H$11/100*12*R39</f>
        <v>0</v>
      </c>
      <c r="S11" s="24">
        <f>$H$40*$H$11/100*12*S39</f>
        <v>0</v>
      </c>
      <c r="T11" s="24">
        <f>$H$40*$H$11/100*12*T39</f>
        <v>0</v>
      </c>
      <c r="U11" s="24">
        <f>$H$40*$H$11/100*12*U39</f>
        <v>0</v>
      </c>
      <c r="V11" s="25" t="s">
        <v>9</v>
      </c>
      <c r="W11" s="23">
        <v>0</v>
      </c>
      <c r="X11" s="12">
        <v>0</v>
      </c>
      <c r="Y11" s="24">
        <f aca="true" t="shared" si="8" ref="Y11:AG11">$H$40*$H$11/100*12*Y39</f>
        <v>0</v>
      </c>
      <c r="Z11" s="24">
        <f t="shared" si="8"/>
        <v>0</v>
      </c>
      <c r="AA11" s="24">
        <f t="shared" si="8"/>
        <v>0</v>
      </c>
      <c r="AB11" s="24">
        <f t="shared" si="8"/>
        <v>0</v>
      </c>
      <c r="AC11" s="24">
        <f t="shared" si="8"/>
        <v>0</v>
      </c>
      <c r="AD11" s="24">
        <f t="shared" si="8"/>
        <v>0</v>
      </c>
      <c r="AE11" s="24">
        <f t="shared" si="8"/>
        <v>0</v>
      </c>
      <c r="AF11" s="24">
        <f>$H$40*$H$11/100*12*AF39</f>
        <v>0</v>
      </c>
      <c r="AG11" s="24">
        <f t="shared" si="8"/>
        <v>0</v>
      </c>
      <c r="AH11" s="24">
        <f>$H$40*$H$11/100*12*AH39</f>
        <v>0</v>
      </c>
      <c r="AI11" s="24">
        <f>$H$40*$H$11/100*12*AI39</f>
        <v>0</v>
      </c>
      <c r="AJ11" s="25" t="s">
        <v>9</v>
      </c>
      <c r="AK11" s="23">
        <v>0</v>
      </c>
      <c r="AL11" s="12">
        <v>0</v>
      </c>
      <c r="AM11" s="24">
        <f aca="true" t="shared" si="9" ref="AM11:BP11">$H$40*$H$11/100*12*AM39</f>
        <v>0</v>
      </c>
      <c r="AN11" s="24">
        <f t="shared" si="9"/>
        <v>0</v>
      </c>
      <c r="AO11" s="24">
        <f t="shared" si="9"/>
        <v>0</v>
      </c>
      <c r="AP11" s="24">
        <f t="shared" si="9"/>
        <v>0</v>
      </c>
      <c r="AQ11" s="24">
        <f t="shared" si="9"/>
        <v>0</v>
      </c>
      <c r="AR11" s="24">
        <f t="shared" si="9"/>
        <v>0</v>
      </c>
      <c r="AS11" s="24">
        <f t="shared" si="9"/>
        <v>0</v>
      </c>
      <c r="AT11" s="24">
        <f t="shared" si="9"/>
        <v>0</v>
      </c>
      <c r="AU11" s="24">
        <f t="shared" si="9"/>
        <v>0</v>
      </c>
      <c r="AV11" s="24">
        <f t="shared" si="9"/>
        <v>0</v>
      </c>
      <c r="AW11" s="24">
        <f t="shared" si="9"/>
        <v>0</v>
      </c>
      <c r="AX11" s="24">
        <f t="shared" si="9"/>
        <v>0</v>
      </c>
      <c r="AY11" s="24">
        <f t="shared" si="9"/>
        <v>0</v>
      </c>
      <c r="AZ11" s="24">
        <f t="shared" si="9"/>
        <v>0</v>
      </c>
      <c r="BA11" s="24">
        <f t="shared" si="9"/>
        <v>0</v>
      </c>
      <c r="BB11" s="24">
        <f t="shared" si="9"/>
        <v>0</v>
      </c>
      <c r="BC11" s="24">
        <f t="shared" si="9"/>
        <v>0</v>
      </c>
      <c r="BD11" s="24">
        <f t="shared" si="9"/>
        <v>0</v>
      </c>
      <c r="BE11" s="24">
        <f t="shared" si="9"/>
        <v>0</v>
      </c>
      <c r="BF11" s="24">
        <f t="shared" si="9"/>
        <v>0</v>
      </c>
      <c r="BG11" s="24">
        <f t="shared" si="9"/>
        <v>0</v>
      </c>
      <c r="BH11" s="24">
        <f t="shared" si="9"/>
        <v>0</v>
      </c>
      <c r="BI11" s="24">
        <f t="shared" si="9"/>
        <v>0</v>
      </c>
      <c r="BJ11" s="24">
        <f t="shared" si="9"/>
        <v>0</v>
      </c>
      <c r="BK11" s="24">
        <f t="shared" si="9"/>
        <v>0</v>
      </c>
      <c r="BL11" s="24">
        <f t="shared" si="9"/>
        <v>0</v>
      </c>
      <c r="BM11" s="24">
        <f t="shared" si="9"/>
        <v>0</v>
      </c>
      <c r="BN11" s="24">
        <f t="shared" si="9"/>
        <v>0</v>
      </c>
      <c r="BO11" s="24">
        <f t="shared" si="9"/>
        <v>0</v>
      </c>
      <c r="BP11" s="24">
        <f t="shared" si="9"/>
        <v>0</v>
      </c>
      <c r="BQ11" s="25" t="s">
        <v>9</v>
      </c>
      <c r="BR11" s="23">
        <v>0</v>
      </c>
      <c r="BS11" s="45">
        <v>0</v>
      </c>
      <c r="BT11" s="24">
        <f>$H$40*$H$11/100*12*BT39</f>
        <v>0</v>
      </c>
      <c r="BU11" s="25" t="s">
        <v>9</v>
      </c>
      <c r="BV11" s="23">
        <v>0</v>
      </c>
      <c r="BW11" s="12">
        <v>0</v>
      </c>
      <c r="BX11" s="24">
        <f>$H$40*$H$11/100*12*BX39</f>
        <v>0</v>
      </c>
      <c r="BY11" s="25" t="s">
        <v>9</v>
      </c>
      <c r="BZ11" s="23">
        <v>0</v>
      </c>
      <c r="CA11" s="12">
        <v>0</v>
      </c>
      <c r="CB11" s="24">
        <f>$H$40*$H$11/100*12*CB39</f>
        <v>0</v>
      </c>
      <c r="CC11" s="24">
        <f>$H$40*$H$11/100*12*CC39</f>
        <v>0</v>
      </c>
      <c r="CD11" s="24">
        <f>$H$40*$H$11/100*12*CD39</f>
        <v>0</v>
      </c>
      <c r="CE11" s="24">
        <f>$H$40*$H$11/100*12*CE39</f>
        <v>0</v>
      </c>
      <c r="CF11" s="9" t="s">
        <v>9</v>
      </c>
      <c r="CG11" s="10">
        <v>0</v>
      </c>
      <c r="CH11" s="12">
        <v>0</v>
      </c>
      <c r="CI11" s="24">
        <f>$H$40*$H$11/100*12*CI39</f>
        <v>0</v>
      </c>
      <c r="CJ11" s="24">
        <f>$H$40*$H$11/100*12*CJ39</f>
        <v>0</v>
      </c>
      <c r="CK11" s="25" t="s">
        <v>9</v>
      </c>
      <c r="CL11" s="23">
        <v>0</v>
      </c>
      <c r="CM11" s="49">
        <v>0</v>
      </c>
      <c r="CN11" s="24">
        <f>$H$40*$H$11/100*12*CN39</f>
        <v>0</v>
      </c>
    </row>
    <row r="12" spans="1:92" ht="12.75">
      <c r="A12" s="55" t="s">
        <v>10</v>
      </c>
      <c r="B12" s="55"/>
      <c r="C12" s="55"/>
      <c r="D12" s="55"/>
      <c r="E12" s="55"/>
      <c r="F12" s="55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5" t="s">
        <v>9</v>
      </c>
      <c r="O12" s="23">
        <v>0</v>
      </c>
      <c r="P12" s="12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5" t="s">
        <v>9</v>
      </c>
      <c r="W12" s="23">
        <v>0</v>
      </c>
      <c r="X12" s="12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5" t="s">
        <v>9</v>
      </c>
      <c r="AK12" s="23">
        <v>0</v>
      </c>
      <c r="AL12" s="12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5" t="s">
        <v>9</v>
      </c>
      <c r="BR12" s="23">
        <v>0</v>
      </c>
      <c r="BS12" s="45">
        <v>0</v>
      </c>
      <c r="BT12" s="24">
        <v>0</v>
      </c>
      <c r="BU12" s="25" t="s">
        <v>9</v>
      </c>
      <c r="BV12" s="23">
        <v>0</v>
      </c>
      <c r="BW12" s="12">
        <v>0</v>
      </c>
      <c r="BX12" s="24">
        <v>0</v>
      </c>
      <c r="BY12" s="25" t="s">
        <v>9</v>
      </c>
      <c r="BZ12" s="23">
        <v>0</v>
      </c>
      <c r="CA12" s="12">
        <v>0</v>
      </c>
      <c r="CB12" s="24">
        <v>0</v>
      </c>
      <c r="CC12" s="24">
        <v>0</v>
      </c>
      <c r="CD12" s="24">
        <v>0</v>
      </c>
      <c r="CE12" s="24">
        <v>0</v>
      </c>
      <c r="CF12" s="9" t="s">
        <v>9</v>
      </c>
      <c r="CG12" s="10">
        <v>0</v>
      </c>
      <c r="CH12" s="12">
        <v>0</v>
      </c>
      <c r="CI12" s="24">
        <v>0</v>
      </c>
      <c r="CJ12" s="24">
        <v>0</v>
      </c>
      <c r="CK12" s="25" t="s">
        <v>9</v>
      </c>
      <c r="CL12" s="23">
        <v>0</v>
      </c>
      <c r="CM12" s="49">
        <v>0</v>
      </c>
      <c r="CN12" s="24">
        <v>0</v>
      </c>
    </row>
    <row r="13" spans="1:92" ht="12.75">
      <c r="A13" s="55" t="s">
        <v>11</v>
      </c>
      <c r="B13" s="55"/>
      <c r="C13" s="55"/>
      <c r="D13" s="55"/>
      <c r="E13" s="55"/>
      <c r="F13" s="55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5" t="s">
        <v>9</v>
      </c>
      <c r="O13" s="23">
        <v>0</v>
      </c>
      <c r="P13" s="12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5" t="s">
        <v>9</v>
      </c>
      <c r="W13" s="23">
        <v>0</v>
      </c>
      <c r="X13" s="12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5" t="s">
        <v>9</v>
      </c>
      <c r="AK13" s="23">
        <v>0</v>
      </c>
      <c r="AL13" s="12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5" t="s">
        <v>9</v>
      </c>
      <c r="BR13" s="23">
        <v>0</v>
      </c>
      <c r="BS13" s="45">
        <v>0</v>
      </c>
      <c r="BT13" s="24">
        <v>0</v>
      </c>
      <c r="BU13" s="25" t="s">
        <v>9</v>
      </c>
      <c r="BV13" s="23">
        <v>0</v>
      </c>
      <c r="BW13" s="12">
        <v>0</v>
      </c>
      <c r="BX13" s="24">
        <v>0</v>
      </c>
      <c r="BY13" s="25" t="s">
        <v>9</v>
      </c>
      <c r="BZ13" s="23">
        <v>0</v>
      </c>
      <c r="CA13" s="12">
        <v>0</v>
      </c>
      <c r="CB13" s="24">
        <v>0</v>
      </c>
      <c r="CC13" s="24">
        <v>0</v>
      </c>
      <c r="CD13" s="24">
        <v>0</v>
      </c>
      <c r="CE13" s="24">
        <v>0</v>
      </c>
      <c r="CF13" s="9" t="s">
        <v>9</v>
      </c>
      <c r="CG13" s="10">
        <v>0</v>
      </c>
      <c r="CH13" s="12">
        <v>0</v>
      </c>
      <c r="CI13" s="24">
        <v>0</v>
      </c>
      <c r="CJ13" s="24">
        <v>0</v>
      </c>
      <c r="CK13" s="25" t="s">
        <v>9</v>
      </c>
      <c r="CL13" s="23">
        <v>0</v>
      </c>
      <c r="CM13" s="49">
        <v>0</v>
      </c>
      <c r="CN13" s="24">
        <v>0</v>
      </c>
    </row>
    <row r="14" spans="1:92" ht="12.75">
      <c r="A14" s="55" t="s">
        <v>12</v>
      </c>
      <c r="B14" s="55"/>
      <c r="C14" s="55"/>
      <c r="D14" s="55"/>
      <c r="E14" s="55"/>
      <c r="F14" s="55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5" t="s">
        <v>13</v>
      </c>
      <c r="O14" s="23">
        <v>0</v>
      </c>
      <c r="P14" s="12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5" t="s">
        <v>13</v>
      </c>
      <c r="W14" s="23">
        <v>0</v>
      </c>
      <c r="X14" s="12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5" t="s">
        <v>13</v>
      </c>
      <c r="AK14" s="23">
        <v>0</v>
      </c>
      <c r="AL14" s="12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5" t="s">
        <v>13</v>
      </c>
      <c r="BR14" s="23">
        <v>0</v>
      </c>
      <c r="BS14" s="45">
        <v>0</v>
      </c>
      <c r="BT14" s="24">
        <v>0</v>
      </c>
      <c r="BU14" s="25" t="s">
        <v>13</v>
      </c>
      <c r="BV14" s="23">
        <v>0</v>
      </c>
      <c r="BW14" s="12">
        <v>0</v>
      </c>
      <c r="BX14" s="24">
        <v>0</v>
      </c>
      <c r="BY14" s="25" t="s">
        <v>13</v>
      </c>
      <c r="BZ14" s="23">
        <v>0</v>
      </c>
      <c r="CA14" s="12">
        <v>0</v>
      </c>
      <c r="CB14" s="24">
        <v>0</v>
      </c>
      <c r="CC14" s="24">
        <v>0</v>
      </c>
      <c r="CD14" s="24">
        <v>0</v>
      </c>
      <c r="CE14" s="24">
        <v>0</v>
      </c>
      <c r="CF14" s="9" t="s">
        <v>13</v>
      </c>
      <c r="CG14" s="10">
        <v>0</v>
      </c>
      <c r="CH14" s="12">
        <v>0</v>
      </c>
      <c r="CI14" s="24">
        <v>0</v>
      </c>
      <c r="CJ14" s="24">
        <v>0</v>
      </c>
      <c r="CK14" s="25" t="s">
        <v>13</v>
      </c>
      <c r="CL14" s="23">
        <v>0</v>
      </c>
      <c r="CM14" s="49">
        <v>0</v>
      </c>
      <c r="CN14" s="24">
        <v>0</v>
      </c>
    </row>
    <row r="15" spans="1:92" ht="23.25" customHeight="1">
      <c r="A15" s="62" t="s">
        <v>14</v>
      </c>
      <c r="B15" s="62"/>
      <c r="C15" s="62"/>
      <c r="D15" s="62"/>
      <c r="E15" s="62"/>
      <c r="F15" s="62"/>
      <c r="G15" s="11"/>
      <c r="H15" s="8">
        <f>SUM(H16:H21)</f>
        <v>51.41294050776808</v>
      </c>
      <c r="I15" s="39">
        <f>SUM(I16:I23)</f>
        <v>5.050000000000001</v>
      </c>
      <c r="J15" s="21">
        <f>SUM(J16:J23)</f>
        <v>45940.86000000001</v>
      </c>
      <c r="K15" s="21">
        <f>SUM(K16:K23)</f>
        <v>28100.22</v>
      </c>
      <c r="L15" s="21">
        <f>SUM(L16:L23)</f>
        <v>40868.64</v>
      </c>
      <c r="M15" s="21">
        <f>SUM(M16:M23)</f>
        <v>32717.94</v>
      </c>
      <c r="N15" s="26"/>
      <c r="O15" s="20">
        <f>SUM(O16:O21)</f>
        <v>51.41294050776808</v>
      </c>
      <c r="P15" s="39">
        <f>SUM(P16:P23)</f>
        <v>5.050000000000001</v>
      </c>
      <c r="Q15" s="21">
        <f>SUM(Q16:Q23)</f>
        <v>43450.2</v>
      </c>
      <c r="R15" s="20">
        <f>SUM(R16:R23)</f>
        <v>45056.100000000006</v>
      </c>
      <c r="S15" s="21">
        <f>SUM(S16:S23)</f>
        <v>44625.840000000004</v>
      </c>
      <c r="T15" s="21">
        <f>SUM(T16:T23)</f>
        <v>52382.64</v>
      </c>
      <c r="U15" s="21">
        <f>SUM(U16:U23)</f>
        <v>48764.82000000001</v>
      </c>
      <c r="V15" s="26"/>
      <c r="W15" s="20">
        <f>SUM(W16:W21)</f>
        <v>51.41294050776808</v>
      </c>
      <c r="X15" s="39">
        <f aca="true" t="shared" si="10" ref="X15:AI15">SUM(X16:X23)</f>
        <v>8.770000000000001</v>
      </c>
      <c r="Y15" s="20">
        <f t="shared" si="10"/>
        <v>19564.116</v>
      </c>
      <c r="Z15" s="20">
        <f t="shared" si="10"/>
        <v>49115.508</v>
      </c>
      <c r="AA15" s="20">
        <f t="shared" si="10"/>
        <v>54061.788000000015</v>
      </c>
      <c r="AB15" s="20">
        <f t="shared" si="10"/>
        <v>58260.864</v>
      </c>
      <c r="AC15" s="20">
        <f t="shared" si="10"/>
        <v>63101.904</v>
      </c>
      <c r="AD15" s="20">
        <f t="shared" si="10"/>
        <v>50378.388</v>
      </c>
      <c r="AE15" s="20">
        <f t="shared" si="10"/>
        <v>77888.124</v>
      </c>
      <c r="AF15" s="20">
        <f>SUM(AF16:AF23)</f>
        <v>35171.208</v>
      </c>
      <c r="AG15" s="20">
        <f t="shared" si="10"/>
        <v>76004.32800000001</v>
      </c>
      <c r="AH15" s="21">
        <f t="shared" si="10"/>
        <v>54261.744000000006</v>
      </c>
      <c r="AI15" s="21">
        <f t="shared" si="10"/>
        <v>56103.444</v>
      </c>
      <c r="AJ15" s="26"/>
      <c r="AK15" s="20">
        <f>SUM(AK16:AK21)</f>
        <v>51.41294050776808</v>
      </c>
      <c r="AL15" s="39">
        <f aca="true" t="shared" si="11" ref="AL15:AX15">SUM(AL16:AL23)</f>
        <v>8.770000000000001</v>
      </c>
      <c r="AM15" s="20">
        <f t="shared" si="11"/>
        <v>20521.800000000003</v>
      </c>
      <c r="AN15" s="20">
        <f t="shared" si="11"/>
        <v>53177.77200000001</v>
      </c>
      <c r="AO15" s="20">
        <f t="shared" si="11"/>
        <v>55598.292</v>
      </c>
      <c r="AP15" s="20">
        <f t="shared" si="11"/>
        <v>54019.691999999995</v>
      </c>
      <c r="AQ15" s="20">
        <f t="shared" si="11"/>
        <v>54966.852</v>
      </c>
      <c r="AR15" s="20">
        <f t="shared" si="11"/>
        <v>54556.416</v>
      </c>
      <c r="AS15" s="20">
        <f t="shared" si="11"/>
        <v>54461.700000000004</v>
      </c>
      <c r="AT15" s="20">
        <f t="shared" si="11"/>
        <v>20269.224000000002</v>
      </c>
      <c r="AU15" s="20">
        <f t="shared" si="11"/>
        <v>61154.96400000001</v>
      </c>
      <c r="AV15" s="20">
        <f t="shared" si="11"/>
        <v>55082.61600000001</v>
      </c>
      <c r="AW15" s="20">
        <f t="shared" si="11"/>
        <v>67385.17199999999</v>
      </c>
      <c r="AX15" s="20">
        <f t="shared" si="11"/>
        <v>58071.432</v>
      </c>
      <c r="AY15" s="20">
        <f aca="true" t="shared" si="12" ref="AY15:BD15">SUM(AY16:AY23)</f>
        <v>59239.596</v>
      </c>
      <c r="AZ15" s="20">
        <f t="shared" si="12"/>
        <v>47694.768000000004</v>
      </c>
      <c r="BA15" s="20">
        <f t="shared" si="12"/>
        <v>57945.14400000001</v>
      </c>
      <c r="BB15" s="20">
        <f t="shared" si="12"/>
        <v>57282.13199999999</v>
      </c>
      <c r="BC15" s="20">
        <f t="shared" si="12"/>
        <v>53672.40000000001</v>
      </c>
      <c r="BD15" s="20">
        <f t="shared" si="12"/>
        <v>54103.884000000005</v>
      </c>
      <c r="BE15" s="20">
        <f aca="true" t="shared" si="13" ref="BE15:BP15">SUM(BE16:BE23)</f>
        <v>52504.236</v>
      </c>
      <c r="BF15" s="20">
        <f t="shared" si="13"/>
        <v>75846.46800000001</v>
      </c>
      <c r="BG15" s="20">
        <f t="shared" si="13"/>
        <v>54072.312</v>
      </c>
      <c r="BH15" s="20">
        <f t="shared" si="13"/>
        <v>54082.836</v>
      </c>
      <c r="BI15" s="20">
        <f t="shared" si="13"/>
        <v>53746.068</v>
      </c>
      <c r="BJ15" s="20">
        <f t="shared" si="13"/>
        <v>54503.796</v>
      </c>
      <c r="BK15" s="20">
        <f t="shared" si="13"/>
        <v>54924.75600000001</v>
      </c>
      <c r="BL15" s="20">
        <f t="shared" si="13"/>
        <v>54819.516</v>
      </c>
      <c r="BM15" s="20">
        <f t="shared" si="13"/>
        <v>54366.98400000001</v>
      </c>
      <c r="BN15" s="20">
        <f t="shared" si="13"/>
        <v>54819.516</v>
      </c>
      <c r="BO15" s="20">
        <f t="shared" si="13"/>
        <v>52641.047999999995</v>
      </c>
      <c r="BP15" s="20">
        <f t="shared" si="13"/>
        <v>54388.03200000001</v>
      </c>
      <c r="BQ15" s="26"/>
      <c r="BR15" s="20">
        <f>SUM(BR16:BR21)</f>
        <v>51.41294050776808</v>
      </c>
      <c r="BS15" s="44">
        <f>SUM(BS16:BS23)</f>
        <v>5.050000000000001</v>
      </c>
      <c r="BT15" s="20">
        <f>SUM(BT16:BT23)</f>
        <v>34051.14</v>
      </c>
      <c r="BU15" s="26"/>
      <c r="BV15" s="20">
        <f>SUM(BV16:BV21)</f>
        <v>51.41294050776808</v>
      </c>
      <c r="BW15" s="39">
        <f>SUM(BW16:BW23)</f>
        <v>8.770000000000001</v>
      </c>
      <c r="BX15" s="20">
        <f>SUM(BX16:BX23)</f>
        <v>57113.74800000001</v>
      </c>
      <c r="BY15" s="26"/>
      <c r="BZ15" s="20">
        <f>SUM(BZ16:BZ21)</f>
        <v>51.41294050776808</v>
      </c>
      <c r="CA15" s="39">
        <f>SUM(CA16:CA23)</f>
        <v>8.770000000000001</v>
      </c>
      <c r="CB15" s="20">
        <f>SUM(CB16:CB23)</f>
        <v>22679.22</v>
      </c>
      <c r="CC15" s="20">
        <f>SUM(CC16:CC23)</f>
        <v>47010.708</v>
      </c>
      <c r="CD15" s="20">
        <f>SUM(CD16:CD23)</f>
        <v>55103.664</v>
      </c>
      <c r="CE15" s="20">
        <f>SUM(CE16:CE23)</f>
        <v>50473.104</v>
      </c>
      <c r="CF15" s="11"/>
      <c r="CG15" s="8">
        <f>SUM(CG16:CG21)</f>
        <v>51.41294050776808</v>
      </c>
      <c r="CH15" s="39">
        <f>SUM(CH16:CH23)</f>
        <v>5.050000000000001</v>
      </c>
      <c r="CI15" s="21">
        <f>SUM(CI16:CI23)</f>
        <v>46558.979999999996</v>
      </c>
      <c r="CJ15" s="21">
        <f>SUM(CJ16:CJ23)</f>
        <v>68374.98000000001</v>
      </c>
      <c r="CK15" s="26"/>
      <c r="CL15" s="20">
        <f>SUM(CL16:CL21)</f>
        <v>51.41294050776808</v>
      </c>
      <c r="CM15" s="20">
        <f>SUM(CM16:CM23)</f>
        <v>7.98</v>
      </c>
      <c r="CN15" s="20">
        <f>SUM(CN16:CN23)</f>
        <v>33381.936</v>
      </c>
    </row>
    <row r="16" spans="1:92" ht="12.75">
      <c r="A16" s="55" t="s">
        <v>15</v>
      </c>
      <c r="B16" s="55"/>
      <c r="C16" s="55"/>
      <c r="D16" s="55"/>
      <c r="E16" s="55"/>
      <c r="F16" s="55"/>
      <c r="G16" s="9" t="s">
        <v>9</v>
      </c>
      <c r="H16" s="12">
        <v>0.7598226127320953</v>
      </c>
      <c r="I16" s="12">
        <v>0.19</v>
      </c>
      <c r="J16" s="24">
        <f>$I$16*J39*$B$45</f>
        <v>1728.4680000000003</v>
      </c>
      <c r="K16" s="24">
        <f>$I$16*K39*$B$45</f>
        <v>1057.2359999999999</v>
      </c>
      <c r="L16" s="24">
        <f>$I$16*L39*$B$45</f>
        <v>1537.632</v>
      </c>
      <c r="M16" s="24">
        <f>$I$16*M39*$B$45</f>
        <v>1230.972</v>
      </c>
      <c r="N16" s="25" t="s">
        <v>9</v>
      </c>
      <c r="O16" s="23">
        <v>0.7598226127320953</v>
      </c>
      <c r="P16" s="12">
        <v>0.19</v>
      </c>
      <c r="Q16" s="24">
        <f>$P$16*Q39*$B$45</f>
        <v>1634.7599999999998</v>
      </c>
      <c r="R16" s="24">
        <f>$P$16*R39*$B$45</f>
        <v>1695.1800000000003</v>
      </c>
      <c r="S16" s="24">
        <f>$P$16*S39*$B$45</f>
        <v>1678.992</v>
      </c>
      <c r="T16" s="24">
        <f>$P$16*T39*$B$45</f>
        <v>1970.8319999999999</v>
      </c>
      <c r="U16" s="24">
        <f>$P$16*U39*$B$45</f>
        <v>1834.716</v>
      </c>
      <c r="V16" s="25" t="s">
        <v>9</v>
      </c>
      <c r="W16" s="23">
        <v>0.7598226127320953</v>
      </c>
      <c r="X16" s="12">
        <v>0.21</v>
      </c>
      <c r="Y16" s="24">
        <f aca="true" t="shared" si="14" ref="Y16:AI16">$X$16*$B$45*Y39</f>
        <v>468.468</v>
      </c>
      <c r="Z16" s="24">
        <f t="shared" si="14"/>
        <v>1176.084</v>
      </c>
      <c r="AA16" s="24">
        <f t="shared" si="14"/>
        <v>1294.5240000000001</v>
      </c>
      <c r="AB16" s="24">
        <f t="shared" si="14"/>
        <v>1395.0720000000001</v>
      </c>
      <c r="AC16" s="24">
        <f t="shared" si="14"/>
        <v>1510.992</v>
      </c>
      <c r="AD16" s="24">
        <f t="shared" si="14"/>
        <v>1206.324</v>
      </c>
      <c r="AE16" s="24">
        <f t="shared" si="14"/>
        <v>1865.0520000000001</v>
      </c>
      <c r="AF16" s="24">
        <f t="shared" si="14"/>
        <v>842.184</v>
      </c>
      <c r="AG16" s="24">
        <f t="shared" si="14"/>
        <v>1819.9440000000002</v>
      </c>
      <c r="AH16" s="24">
        <f t="shared" si="14"/>
        <v>1299.3120000000001</v>
      </c>
      <c r="AI16" s="24">
        <f t="shared" si="14"/>
        <v>1343.412</v>
      </c>
      <c r="AJ16" s="25" t="s">
        <v>9</v>
      </c>
      <c r="AK16" s="23">
        <v>0.7598226127320953</v>
      </c>
      <c r="AL16" s="12">
        <v>0.21</v>
      </c>
      <c r="AM16" s="24">
        <f aca="true" t="shared" si="15" ref="AM16:BP16">$AL$16*AM39*$B$45</f>
        <v>491.4</v>
      </c>
      <c r="AN16" s="24">
        <f t="shared" si="15"/>
        <v>1273.356</v>
      </c>
      <c r="AO16" s="24">
        <f t="shared" si="15"/>
        <v>1331.3159999999998</v>
      </c>
      <c r="AP16" s="24">
        <f t="shared" si="15"/>
        <v>1293.5159999999998</v>
      </c>
      <c r="AQ16" s="24">
        <f t="shared" si="15"/>
        <v>1316.196</v>
      </c>
      <c r="AR16" s="24">
        <f t="shared" si="15"/>
        <v>1306.368</v>
      </c>
      <c r="AS16" s="24">
        <f t="shared" si="15"/>
        <v>1304.1</v>
      </c>
      <c r="AT16" s="24">
        <f t="shared" si="15"/>
        <v>485.352</v>
      </c>
      <c r="AU16" s="24">
        <f t="shared" si="15"/>
        <v>1464.372</v>
      </c>
      <c r="AV16" s="24">
        <f t="shared" si="15"/>
        <v>1318.9679999999998</v>
      </c>
      <c r="AW16" s="24">
        <f t="shared" si="15"/>
        <v>1613.556</v>
      </c>
      <c r="AX16" s="24">
        <f t="shared" si="15"/>
        <v>1390.5359999999998</v>
      </c>
      <c r="AY16" s="24">
        <f t="shared" si="15"/>
        <v>1418.5079999999998</v>
      </c>
      <c r="AZ16" s="24">
        <f t="shared" si="15"/>
        <v>1142.0639999999999</v>
      </c>
      <c r="BA16" s="24">
        <f t="shared" si="15"/>
        <v>1387.5120000000002</v>
      </c>
      <c r="BB16" s="24">
        <f t="shared" si="15"/>
        <v>1371.6359999999997</v>
      </c>
      <c r="BC16" s="24">
        <f t="shared" si="15"/>
        <v>1285.1999999999998</v>
      </c>
      <c r="BD16" s="24">
        <f t="shared" si="15"/>
        <v>1295.532</v>
      </c>
      <c r="BE16" s="24">
        <f t="shared" si="15"/>
        <v>1257.2279999999998</v>
      </c>
      <c r="BF16" s="24">
        <f t="shared" si="15"/>
        <v>1816.1640000000002</v>
      </c>
      <c r="BG16" s="24">
        <f t="shared" si="15"/>
        <v>1294.7759999999998</v>
      </c>
      <c r="BH16" s="24">
        <f t="shared" si="15"/>
        <v>1295.028</v>
      </c>
      <c r="BI16" s="24">
        <f t="shared" si="15"/>
        <v>1286.964</v>
      </c>
      <c r="BJ16" s="24">
        <f t="shared" si="15"/>
        <v>1305.1079999999997</v>
      </c>
      <c r="BK16" s="24">
        <f t="shared" si="15"/>
        <v>1315.1879999999999</v>
      </c>
      <c r="BL16" s="24">
        <f t="shared" si="15"/>
        <v>1312.668</v>
      </c>
      <c r="BM16" s="24">
        <f t="shared" si="15"/>
        <v>1301.832</v>
      </c>
      <c r="BN16" s="24">
        <f t="shared" si="15"/>
        <v>1312.668</v>
      </c>
      <c r="BO16" s="24">
        <f t="shared" si="15"/>
        <v>1260.504</v>
      </c>
      <c r="BP16" s="24">
        <f t="shared" si="15"/>
        <v>1302.3359999999998</v>
      </c>
      <c r="BQ16" s="25" t="s">
        <v>9</v>
      </c>
      <c r="BR16" s="23">
        <v>0.7598226127320953</v>
      </c>
      <c r="BS16" s="45">
        <v>0.19</v>
      </c>
      <c r="BT16" s="24">
        <f>$BS$16*$B$45*BT39</f>
        <v>1281.132</v>
      </c>
      <c r="BU16" s="25" t="s">
        <v>9</v>
      </c>
      <c r="BV16" s="23">
        <v>0.7598226127320953</v>
      </c>
      <c r="BW16" s="12">
        <v>0.21</v>
      </c>
      <c r="BX16" s="24">
        <f>$BW$16*$B$45*BX39</f>
        <v>1367.604</v>
      </c>
      <c r="BY16" s="25" t="s">
        <v>9</v>
      </c>
      <c r="BZ16" s="23">
        <v>0.7598226127320953</v>
      </c>
      <c r="CA16" s="12">
        <v>0.21</v>
      </c>
      <c r="CB16" s="24">
        <f>$CA$16*$B$45*CB39</f>
        <v>543.0600000000001</v>
      </c>
      <c r="CC16" s="24">
        <f>$CA$16*$B$45*CC39</f>
        <v>1125.684</v>
      </c>
      <c r="CD16" s="24">
        <f>$CA$16*$B$45*CD39</f>
        <v>1319.472</v>
      </c>
      <c r="CE16" s="24">
        <f>$CA$16*$B$45*CE39</f>
        <v>1208.592</v>
      </c>
      <c r="CF16" s="9" t="s">
        <v>9</v>
      </c>
      <c r="CG16" s="12">
        <v>0.7598226127320953</v>
      </c>
      <c r="CH16" s="12">
        <v>0.19</v>
      </c>
      <c r="CI16" s="24">
        <f>$CH$16*CI39*$B$45</f>
        <v>1751.7240000000002</v>
      </c>
      <c r="CJ16" s="24">
        <f>$CH$16*CJ39*$B$45</f>
        <v>2572.524</v>
      </c>
      <c r="CK16" s="25" t="s">
        <v>9</v>
      </c>
      <c r="CL16" s="23">
        <v>0.7598226127320953</v>
      </c>
      <c r="CM16" s="12">
        <v>0</v>
      </c>
      <c r="CN16" s="24">
        <f>$CM$16*CN39*$B$45</f>
        <v>0</v>
      </c>
    </row>
    <row r="17" spans="1:92" ht="12.75">
      <c r="A17" s="55" t="s">
        <v>16</v>
      </c>
      <c r="B17" s="55"/>
      <c r="C17" s="55"/>
      <c r="D17" s="55"/>
      <c r="E17" s="55"/>
      <c r="F17" s="55"/>
      <c r="G17" s="9" t="s">
        <v>9</v>
      </c>
      <c r="H17" s="12">
        <v>6.63867871352785</v>
      </c>
      <c r="I17" s="12">
        <v>0.56</v>
      </c>
      <c r="J17" s="24">
        <f>$I$17*J39*$B$45</f>
        <v>5094.432000000001</v>
      </c>
      <c r="K17" s="24">
        <f>$I$17*K39*$B$45</f>
        <v>3116.0640000000003</v>
      </c>
      <c r="L17" s="24">
        <f>$I$17*L39*$B$45</f>
        <v>4531.968000000001</v>
      </c>
      <c r="M17" s="24">
        <f>$I$17*M39*$B$45</f>
        <v>3628.1279999999997</v>
      </c>
      <c r="N17" s="25" t="s">
        <v>9</v>
      </c>
      <c r="O17" s="23">
        <v>6.63867871352785</v>
      </c>
      <c r="P17" s="12">
        <v>0.56</v>
      </c>
      <c r="Q17" s="24">
        <f>$P$17*Q39*$B$45</f>
        <v>4818.240000000001</v>
      </c>
      <c r="R17" s="24">
        <f>$P$17*R39*$B$45</f>
        <v>4996.32</v>
      </c>
      <c r="S17" s="24">
        <f>$P$17*S39*$B$45</f>
        <v>4948.608</v>
      </c>
      <c r="T17" s="24">
        <f>$P$17*T39*$B$45</f>
        <v>5808.768</v>
      </c>
      <c r="U17" s="24">
        <f>$P$17*U39*$B$45</f>
        <v>5407.584000000001</v>
      </c>
      <c r="V17" s="25" t="s">
        <v>9</v>
      </c>
      <c r="W17" s="23">
        <v>6.63867871352785</v>
      </c>
      <c r="X17" s="12">
        <v>0.56</v>
      </c>
      <c r="Y17" s="24">
        <f aca="true" t="shared" si="16" ref="Y17:AI17">$X$17*$B$45*Y39</f>
        <v>1249.248</v>
      </c>
      <c r="Z17" s="24">
        <f t="shared" si="16"/>
        <v>3136.224</v>
      </c>
      <c r="AA17" s="24">
        <f t="shared" si="16"/>
        <v>3452.0640000000008</v>
      </c>
      <c r="AB17" s="24">
        <f t="shared" si="16"/>
        <v>3720.1920000000005</v>
      </c>
      <c r="AC17" s="24">
        <f t="shared" si="16"/>
        <v>4029.3120000000004</v>
      </c>
      <c r="AD17" s="24">
        <f t="shared" si="16"/>
        <v>3216.864</v>
      </c>
      <c r="AE17" s="24">
        <f t="shared" si="16"/>
        <v>4973.472000000001</v>
      </c>
      <c r="AF17" s="24">
        <f t="shared" si="16"/>
        <v>2245.824</v>
      </c>
      <c r="AG17" s="24">
        <f t="shared" si="16"/>
        <v>4853.184000000001</v>
      </c>
      <c r="AH17" s="24">
        <f t="shared" si="16"/>
        <v>3464.8320000000003</v>
      </c>
      <c r="AI17" s="24">
        <f t="shared" si="16"/>
        <v>3582.4320000000007</v>
      </c>
      <c r="AJ17" s="25" t="s">
        <v>9</v>
      </c>
      <c r="AK17" s="23">
        <v>6.63867871352785</v>
      </c>
      <c r="AL17" s="12">
        <v>0.56</v>
      </c>
      <c r="AM17" s="24">
        <f aca="true" t="shared" si="17" ref="AM17:BP17">$AL$17*AM39*$B$45</f>
        <v>1310.4</v>
      </c>
      <c r="AN17" s="24">
        <f t="shared" si="17"/>
        <v>3395.616</v>
      </c>
      <c r="AO17" s="24">
        <f t="shared" si="17"/>
        <v>3550.1760000000004</v>
      </c>
      <c r="AP17" s="24">
        <f t="shared" si="17"/>
        <v>3449.3759999999997</v>
      </c>
      <c r="AQ17" s="24">
        <f t="shared" si="17"/>
        <v>3509.8559999999998</v>
      </c>
      <c r="AR17" s="24">
        <f t="shared" si="17"/>
        <v>3483.648</v>
      </c>
      <c r="AS17" s="24">
        <f t="shared" si="17"/>
        <v>3477.6000000000004</v>
      </c>
      <c r="AT17" s="24">
        <f t="shared" si="17"/>
        <v>1294.2720000000002</v>
      </c>
      <c r="AU17" s="24">
        <f t="shared" si="17"/>
        <v>3904.9920000000006</v>
      </c>
      <c r="AV17" s="24">
        <f t="shared" si="17"/>
        <v>3517.2480000000005</v>
      </c>
      <c r="AW17" s="24">
        <f t="shared" si="17"/>
        <v>4302.816</v>
      </c>
      <c r="AX17" s="24">
        <f t="shared" si="17"/>
        <v>3708.0959999999995</v>
      </c>
      <c r="AY17" s="24">
        <f t="shared" si="17"/>
        <v>3782.688</v>
      </c>
      <c r="AZ17" s="24">
        <f t="shared" si="17"/>
        <v>3045.5040000000004</v>
      </c>
      <c r="BA17" s="24">
        <f t="shared" si="17"/>
        <v>3700.032000000001</v>
      </c>
      <c r="BB17" s="24">
        <f t="shared" si="17"/>
        <v>3657.696</v>
      </c>
      <c r="BC17" s="24">
        <f t="shared" si="17"/>
        <v>3427.2000000000003</v>
      </c>
      <c r="BD17" s="24">
        <f t="shared" si="17"/>
        <v>3454.7520000000004</v>
      </c>
      <c r="BE17" s="24">
        <f t="shared" si="17"/>
        <v>3352.608</v>
      </c>
      <c r="BF17" s="24">
        <f t="shared" si="17"/>
        <v>4843.104</v>
      </c>
      <c r="BG17" s="24">
        <f t="shared" si="17"/>
        <v>3452.736</v>
      </c>
      <c r="BH17" s="24">
        <f t="shared" si="17"/>
        <v>3453.408</v>
      </c>
      <c r="BI17" s="24">
        <f t="shared" si="17"/>
        <v>3431.9040000000005</v>
      </c>
      <c r="BJ17" s="24">
        <f t="shared" si="17"/>
        <v>3480.288</v>
      </c>
      <c r="BK17" s="24">
        <f t="shared" si="17"/>
        <v>3507.168</v>
      </c>
      <c r="BL17" s="24">
        <f t="shared" si="17"/>
        <v>3500.4480000000003</v>
      </c>
      <c r="BM17" s="24">
        <f t="shared" si="17"/>
        <v>3471.5520000000006</v>
      </c>
      <c r="BN17" s="24">
        <f t="shared" si="17"/>
        <v>3500.4480000000003</v>
      </c>
      <c r="BO17" s="24">
        <f t="shared" si="17"/>
        <v>3361.344</v>
      </c>
      <c r="BP17" s="24">
        <f t="shared" si="17"/>
        <v>3472.896</v>
      </c>
      <c r="BQ17" s="25" t="s">
        <v>9</v>
      </c>
      <c r="BR17" s="23">
        <v>6.63867871352785</v>
      </c>
      <c r="BS17" s="45">
        <v>0.56</v>
      </c>
      <c r="BT17" s="24">
        <f>$BS$17*$B$45*BT39</f>
        <v>3775.9680000000003</v>
      </c>
      <c r="BU17" s="25" t="s">
        <v>9</v>
      </c>
      <c r="BV17" s="23">
        <v>6.63867871352785</v>
      </c>
      <c r="BW17" s="12">
        <v>0.56</v>
      </c>
      <c r="BX17" s="24">
        <f>$BW$17*$B$45*BX39</f>
        <v>3646.944000000001</v>
      </c>
      <c r="BY17" s="25" t="s">
        <v>9</v>
      </c>
      <c r="BZ17" s="23">
        <v>6.63867871352785</v>
      </c>
      <c r="CA17" s="12">
        <v>0.56</v>
      </c>
      <c r="CB17" s="24">
        <f>$CA$17*$B$45*CB39</f>
        <v>1448.16</v>
      </c>
      <c r="CC17" s="24">
        <f>$CA$17*$B$45*CC39</f>
        <v>3001.824</v>
      </c>
      <c r="CD17" s="24">
        <f>$CA$17*$B$45*CD39</f>
        <v>3518.5920000000006</v>
      </c>
      <c r="CE17" s="24">
        <f>$CA$17*$B$45*CE39</f>
        <v>3222.9120000000003</v>
      </c>
      <c r="CF17" s="9" t="s">
        <v>9</v>
      </c>
      <c r="CG17" s="12">
        <v>6.63867871352785</v>
      </c>
      <c r="CH17" s="12">
        <v>0.56</v>
      </c>
      <c r="CI17" s="24">
        <f>$CH$17*CI39*$B$45</f>
        <v>5162.976</v>
      </c>
      <c r="CJ17" s="24">
        <f>$CH$17*CJ39*$B$45</f>
        <v>7582.176000000001</v>
      </c>
      <c r="CK17" s="25" t="s">
        <v>9</v>
      </c>
      <c r="CL17" s="23">
        <v>6.63867871352785</v>
      </c>
      <c r="CM17" s="12">
        <v>0.36</v>
      </c>
      <c r="CN17" s="24">
        <f>$CM$17*CN39*$B$45</f>
        <v>1505.9520000000002</v>
      </c>
    </row>
    <row r="18" spans="1:92" ht="12.75">
      <c r="A18" s="55" t="s">
        <v>17</v>
      </c>
      <c r="B18" s="55"/>
      <c r="C18" s="55"/>
      <c r="D18" s="55"/>
      <c r="E18" s="55"/>
      <c r="F18" s="55"/>
      <c r="G18" s="9" t="s">
        <v>9</v>
      </c>
      <c r="H18" s="12">
        <v>23.528449933686996</v>
      </c>
      <c r="I18" s="12">
        <v>0.37</v>
      </c>
      <c r="J18" s="24">
        <f>$I$18*J39*$B$45</f>
        <v>3365.964</v>
      </c>
      <c r="K18" s="24">
        <f>$I$18*K39*$B$45</f>
        <v>2058.828</v>
      </c>
      <c r="L18" s="24">
        <f>$I$18*L39*$B$45</f>
        <v>2994.336</v>
      </c>
      <c r="M18" s="24">
        <f>$I$18*M39*$B$45</f>
        <v>2397.156</v>
      </c>
      <c r="N18" s="25" t="s">
        <v>9</v>
      </c>
      <c r="O18" s="23">
        <v>23.528449933686996</v>
      </c>
      <c r="P18" s="12">
        <v>0.37</v>
      </c>
      <c r="Q18" s="24">
        <f>$P$18*Q39*$B$45</f>
        <v>3183.4800000000005</v>
      </c>
      <c r="R18" s="24">
        <f>$P$18*R39*$B$45</f>
        <v>3301.1399999999994</v>
      </c>
      <c r="S18" s="24">
        <f>$P$18*S39*$B$45</f>
        <v>3269.6159999999995</v>
      </c>
      <c r="T18" s="24">
        <f>$P$18*T39*$B$45</f>
        <v>3837.9359999999997</v>
      </c>
      <c r="U18" s="24">
        <f>$P$18*U39*$B$45</f>
        <v>3572.8680000000004</v>
      </c>
      <c r="V18" s="25" t="s">
        <v>9</v>
      </c>
      <c r="W18" s="23">
        <v>23.528449933686996</v>
      </c>
      <c r="X18" s="12">
        <v>0.56</v>
      </c>
      <c r="Y18" s="24">
        <f aca="true" t="shared" si="18" ref="Y18:AI18">$X$18*$B$45*Y39</f>
        <v>1249.248</v>
      </c>
      <c r="Z18" s="24">
        <f t="shared" si="18"/>
        <v>3136.224</v>
      </c>
      <c r="AA18" s="24">
        <f t="shared" si="18"/>
        <v>3452.0640000000008</v>
      </c>
      <c r="AB18" s="24">
        <f t="shared" si="18"/>
        <v>3720.1920000000005</v>
      </c>
      <c r="AC18" s="24">
        <f t="shared" si="18"/>
        <v>4029.3120000000004</v>
      </c>
      <c r="AD18" s="24">
        <f t="shared" si="18"/>
        <v>3216.864</v>
      </c>
      <c r="AE18" s="24">
        <f t="shared" si="18"/>
        <v>4973.472000000001</v>
      </c>
      <c r="AF18" s="24">
        <f t="shared" si="18"/>
        <v>2245.824</v>
      </c>
      <c r="AG18" s="24">
        <f t="shared" si="18"/>
        <v>4853.184000000001</v>
      </c>
      <c r="AH18" s="24">
        <f t="shared" si="18"/>
        <v>3464.8320000000003</v>
      </c>
      <c r="AI18" s="24">
        <f t="shared" si="18"/>
        <v>3582.4320000000007</v>
      </c>
      <c r="AJ18" s="25" t="s">
        <v>9</v>
      </c>
      <c r="AK18" s="23">
        <v>23.528449933686996</v>
      </c>
      <c r="AL18" s="12">
        <v>0.56</v>
      </c>
      <c r="AM18" s="24">
        <f aca="true" t="shared" si="19" ref="AM18:BP18">$AL$18*AM39*$B$45</f>
        <v>1310.4</v>
      </c>
      <c r="AN18" s="24">
        <f t="shared" si="19"/>
        <v>3395.616</v>
      </c>
      <c r="AO18" s="24">
        <f t="shared" si="19"/>
        <v>3550.1760000000004</v>
      </c>
      <c r="AP18" s="24">
        <f t="shared" si="19"/>
        <v>3449.3759999999997</v>
      </c>
      <c r="AQ18" s="24">
        <f t="shared" si="19"/>
        <v>3509.8559999999998</v>
      </c>
      <c r="AR18" s="24">
        <f t="shared" si="19"/>
        <v>3483.648</v>
      </c>
      <c r="AS18" s="24">
        <f t="shared" si="19"/>
        <v>3477.6000000000004</v>
      </c>
      <c r="AT18" s="24">
        <f t="shared" si="19"/>
        <v>1294.2720000000002</v>
      </c>
      <c r="AU18" s="24">
        <f t="shared" si="19"/>
        <v>3904.9920000000006</v>
      </c>
      <c r="AV18" s="24">
        <f t="shared" si="19"/>
        <v>3517.2480000000005</v>
      </c>
      <c r="AW18" s="24">
        <f t="shared" si="19"/>
        <v>4302.816</v>
      </c>
      <c r="AX18" s="24">
        <f t="shared" si="19"/>
        <v>3708.0959999999995</v>
      </c>
      <c r="AY18" s="24">
        <f t="shared" si="19"/>
        <v>3782.688</v>
      </c>
      <c r="AZ18" s="24">
        <f t="shared" si="19"/>
        <v>3045.5040000000004</v>
      </c>
      <c r="BA18" s="24">
        <f t="shared" si="19"/>
        <v>3700.032000000001</v>
      </c>
      <c r="BB18" s="24">
        <f t="shared" si="19"/>
        <v>3657.696</v>
      </c>
      <c r="BC18" s="24">
        <f t="shared" si="19"/>
        <v>3427.2000000000003</v>
      </c>
      <c r="BD18" s="24">
        <f t="shared" si="19"/>
        <v>3454.7520000000004</v>
      </c>
      <c r="BE18" s="24">
        <f t="shared" si="19"/>
        <v>3352.608</v>
      </c>
      <c r="BF18" s="24">
        <f t="shared" si="19"/>
        <v>4843.104</v>
      </c>
      <c r="BG18" s="24">
        <f t="shared" si="19"/>
        <v>3452.736</v>
      </c>
      <c r="BH18" s="24">
        <f t="shared" si="19"/>
        <v>3453.408</v>
      </c>
      <c r="BI18" s="24">
        <f t="shared" si="19"/>
        <v>3431.9040000000005</v>
      </c>
      <c r="BJ18" s="24">
        <f t="shared" si="19"/>
        <v>3480.288</v>
      </c>
      <c r="BK18" s="24">
        <f t="shared" si="19"/>
        <v>3507.168</v>
      </c>
      <c r="BL18" s="24">
        <f t="shared" si="19"/>
        <v>3500.4480000000003</v>
      </c>
      <c r="BM18" s="24">
        <f t="shared" si="19"/>
        <v>3471.5520000000006</v>
      </c>
      <c r="BN18" s="24">
        <f t="shared" si="19"/>
        <v>3500.4480000000003</v>
      </c>
      <c r="BO18" s="24">
        <f t="shared" si="19"/>
        <v>3361.344</v>
      </c>
      <c r="BP18" s="24">
        <f t="shared" si="19"/>
        <v>3472.896</v>
      </c>
      <c r="BQ18" s="25" t="s">
        <v>9</v>
      </c>
      <c r="BR18" s="23">
        <v>23.528449933686996</v>
      </c>
      <c r="BS18" s="45">
        <v>0.37</v>
      </c>
      <c r="BT18" s="24">
        <f>$BS$18*$B$45*BT39</f>
        <v>2494.836</v>
      </c>
      <c r="BU18" s="25" t="s">
        <v>9</v>
      </c>
      <c r="BV18" s="23">
        <v>23.528449933686996</v>
      </c>
      <c r="BW18" s="12">
        <v>0.56</v>
      </c>
      <c r="BX18" s="24">
        <f>$BW$18*$B$45*BX39</f>
        <v>3646.944000000001</v>
      </c>
      <c r="BY18" s="25" t="s">
        <v>9</v>
      </c>
      <c r="BZ18" s="23">
        <v>23.528449933686996</v>
      </c>
      <c r="CA18" s="12">
        <v>0.56</v>
      </c>
      <c r="CB18" s="24">
        <f>$CA$18*$B$45*CB39</f>
        <v>1448.16</v>
      </c>
      <c r="CC18" s="24">
        <f>$CA$18*$B$45*CC39</f>
        <v>3001.824</v>
      </c>
      <c r="CD18" s="24">
        <f>$CA$18*$B$45*CD39</f>
        <v>3518.5920000000006</v>
      </c>
      <c r="CE18" s="24">
        <f>$CA$18*$B$45*CE39</f>
        <v>3222.9120000000003</v>
      </c>
      <c r="CF18" s="9" t="s">
        <v>9</v>
      </c>
      <c r="CG18" s="12">
        <v>23.528449933686996</v>
      </c>
      <c r="CH18" s="12">
        <v>0.37</v>
      </c>
      <c r="CI18" s="24">
        <f>$CH$18*CI39*$B$45</f>
        <v>3411.2519999999995</v>
      </c>
      <c r="CJ18" s="24">
        <f>$CH$18*CJ39*$B$45</f>
        <v>5009.652</v>
      </c>
      <c r="CK18" s="25" t="s">
        <v>9</v>
      </c>
      <c r="CL18" s="23">
        <v>23.528449933686996</v>
      </c>
      <c r="CM18" s="12">
        <v>0.56</v>
      </c>
      <c r="CN18" s="24">
        <f>$CM$18*CN39*$B$45</f>
        <v>2342.5920000000006</v>
      </c>
    </row>
    <row r="19" spans="1:92" ht="12.75">
      <c r="A19" s="55" t="s">
        <v>18</v>
      </c>
      <c r="B19" s="55"/>
      <c r="C19" s="55"/>
      <c r="D19" s="55"/>
      <c r="E19" s="55"/>
      <c r="F19" s="55"/>
      <c r="G19" s="9" t="s">
        <v>9</v>
      </c>
      <c r="H19" s="12">
        <v>0.40813328912466834</v>
      </c>
      <c r="I19" s="12">
        <v>0.28</v>
      </c>
      <c r="J19" s="24">
        <f>$I$19*J39*$B$45</f>
        <v>2547.2160000000003</v>
      </c>
      <c r="K19" s="24">
        <f>$I$19*K39*$B$45</f>
        <v>1558.0320000000002</v>
      </c>
      <c r="L19" s="24">
        <f>$I$19*L39*$B$45</f>
        <v>2265.9840000000004</v>
      </c>
      <c r="M19" s="24">
        <f>$I$19*M39*$B$45</f>
        <v>1814.0639999999999</v>
      </c>
      <c r="N19" s="25" t="s">
        <v>9</v>
      </c>
      <c r="O19" s="23">
        <v>0.40813328912466834</v>
      </c>
      <c r="P19" s="12">
        <v>0.28</v>
      </c>
      <c r="Q19" s="24">
        <f>$P$19*Q39*$B$45</f>
        <v>2409.1200000000003</v>
      </c>
      <c r="R19" s="24">
        <f>$P$19*R39*$B$45</f>
        <v>2498.16</v>
      </c>
      <c r="S19" s="24">
        <f>$P$19*S39*$B$45</f>
        <v>2474.304</v>
      </c>
      <c r="T19" s="24">
        <f>$P$19*T39*$B$45</f>
        <v>2904.384</v>
      </c>
      <c r="U19" s="24">
        <f>$P$19*U39*$B$45</f>
        <v>2703.7920000000004</v>
      </c>
      <c r="V19" s="25" t="s">
        <v>9</v>
      </c>
      <c r="W19" s="23">
        <v>0.40813328912466834</v>
      </c>
      <c r="X19" s="12">
        <v>0.27</v>
      </c>
      <c r="Y19" s="24">
        <f aca="true" t="shared" si="20" ref="Y19:AI19">$X$19*$B$45*Y39</f>
        <v>602.316</v>
      </c>
      <c r="Z19" s="24">
        <f t="shared" si="20"/>
        <v>1512.1080000000002</v>
      </c>
      <c r="AA19" s="24">
        <f t="shared" si="20"/>
        <v>1664.3880000000001</v>
      </c>
      <c r="AB19" s="24">
        <f t="shared" si="20"/>
        <v>1793.6640000000002</v>
      </c>
      <c r="AC19" s="24">
        <f t="shared" si="20"/>
        <v>1942.7040000000002</v>
      </c>
      <c r="AD19" s="24">
        <f t="shared" si="20"/>
        <v>1550.988</v>
      </c>
      <c r="AE19" s="24">
        <f t="shared" si="20"/>
        <v>2397.9240000000004</v>
      </c>
      <c r="AF19" s="24">
        <f t="shared" si="20"/>
        <v>1082.808</v>
      </c>
      <c r="AG19" s="24">
        <f t="shared" si="20"/>
        <v>2339.9280000000003</v>
      </c>
      <c r="AH19" s="24">
        <f t="shared" si="20"/>
        <v>1670.544</v>
      </c>
      <c r="AI19" s="24">
        <f t="shared" si="20"/>
        <v>1727.2440000000001</v>
      </c>
      <c r="AJ19" s="25" t="s">
        <v>9</v>
      </c>
      <c r="AK19" s="23">
        <v>0.40813328912466834</v>
      </c>
      <c r="AL19" s="12">
        <v>0.27</v>
      </c>
      <c r="AM19" s="24">
        <f aca="true" t="shared" si="21" ref="AM19:BP19">$AL$19*AM39*$B$45</f>
        <v>631.8000000000001</v>
      </c>
      <c r="AN19" s="24">
        <f t="shared" si="21"/>
        <v>1637.172</v>
      </c>
      <c r="AO19" s="24">
        <f t="shared" si="21"/>
        <v>1711.692</v>
      </c>
      <c r="AP19" s="24">
        <f t="shared" si="21"/>
        <v>1663.092</v>
      </c>
      <c r="AQ19" s="24">
        <f t="shared" si="21"/>
        <v>1692.252</v>
      </c>
      <c r="AR19" s="24">
        <f t="shared" si="21"/>
        <v>1679.616</v>
      </c>
      <c r="AS19" s="24">
        <f t="shared" si="21"/>
        <v>1676.7000000000003</v>
      </c>
      <c r="AT19" s="24">
        <f t="shared" si="21"/>
        <v>624.024</v>
      </c>
      <c r="AU19" s="24">
        <f t="shared" si="21"/>
        <v>1882.7640000000001</v>
      </c>
      <c r="AV19" s="24">
        <f t="shared" si="21"/>
        <v>1695.8160000000003</v>
      </c>
      <c r="AW19" s="24">
        <f t="shared" si="21"/>
        <v>2074.572</v>
      </c>
      <c r="AX19" s="24">
        <f t="shared" si="21"/>
        <v>1787.8319999999999</v>
      </c>
      <c r="AY19" s="24">
        <f t="shared" si="21"/>
        <v>1823.796</v>
      </c>
      <c r="AZ19" s="24">
        <f t="shared" si="21"/>
        <v>1468.368</v>
      </c>
      <c r="BA19" s="24">
        <f t="shared" si="21"/>
        <v>1783.944</v>
      </c>
      <c r="BB19" s="24">
        <f t="shared" si="21"/>
        <v>1763.5319999999997</v>
      </c>
      <c r="BC19" s="24">
        <f t="shared" si="21"/>
        <v>1652.4</v>
      </c>
      <c r="BD19" s="24">
        <f t="shared" si="21"/>
        <v>1665.6840000000002</v>
      </c>
      <c r="BE19" s="24">
        <f t="shared" si="21"/>
        <v>1616.4360000000001</v>
      </c>
      <c r="BF19" s="24">
        <f t="shared" si="21"/>
        <v>2335.068</v>
      </c>
      <c r="BG19" s="24">
        <f t="shared" si="21"/>
        <v>1664.712</v>
      </c>
      <c r="BH19" s="24">
        <f t="shared" si="21"/>
        <v>1665.036</v>
      </c>
      <c r="BI19" s="24">
        <f t="shared" si="21"/>
        <v>1654.6680000000001</v>
      </c>
      <c r="BJ19" s="24">
        <f t="shared" si="21"/>
        <v>1677.996</v>
      </c>
      <c r="BK19" s="24">
        <f t="shared" si="21"/>
        <v>1690.9560000000001</v>
      </c>
      <c r="BL19" s="24">
        <f t="shared" si="21"/>
        <v>1687.716</v>
      </c>
      <c r="BM19" s="24">
        <f t="shared" si="21"/>
        <v>1673.7840000000003</v>
      </c>
      <c r="BN19" s="24">
        <f t="shared" si="21"/>
        <v>1687.716</v>
      </c>
      <c r="BO19" s="24">
        <f t="shared" si="21"/>
        <v>1620.6480000000001</v>
      </c>
      <c r="BP19" s="24">
        <f t="shared" si="21"/>
        <v>1674.432</v>
      </c>
      <c r="BQ19" s="25" t="s">
        <v>9</v>
      </c>
      <c r="BR19" s="23">
        <v>0.40813328912466834</v>
      </c>
      <c r="BS19" s="45">
        <v>0.28</v>
      </c>
      <c r="BT19" s="24">
        <f>$BS$19*$B$45*BT39</f>
        <v>1887.9840000000002</v>
      </c>
      <c r="BU19" s="25" t="s">
        <v>9</v>
      </c>
      <c r="BV19" s="23">
        <v>0.40813328912466834</v>
      </c>
      <c r="BW19" s="12">
        <v>0.27</v>
      </c>
      <c r="BX19" s="24">
        <f>$BW$19*$B$45*BX39</f>
        <v>1758.3480000000002</v>
      </c>
      <c r="BY19" s="25" t="s">
        <v>9</v>
      </c>
      <c r="BZ19" s="23">
        <v>0.40813328912466834</v>
      </c>
      <c r="CA19" s="12">
        <v>0.27</v>
      </c>
      <c r="CB19" s="24">
        <f>$CA$19*$B$45*CB39</f>
        <v>698.22</v>
      </c>
      <c r="CC19" s="24">
        <f>$CA$19*$B$45*CC39</f>
        <v>1447.308</v>
      </c>
      <c r="CD19" s="24">
        <f>$CA$19*$B$45*CD39</f>
        <v>1696.4640000000002</v>
      </c>
      <c r="CE19" s="24">
        <f>$CA$19*$B$45*CE39</f>
        <v>1553.9040000000002</v>
      </c>
      <c r="CF19" s="9" t="s">
        <v>9</v>
      </c>
      <c r="CG19" s="12">
        <v>0.40813328912466834</v>
      </c>
      <c r="CH19" s="12">
        <v>0.28</v>
      </c>
      <c r="CI19" s="24">
        <f>$CH$19*CI39*$B$45</f>
        <v>2581.488</v>
      </c>
      <c r="CJ19" s="24">
        <f>$CH$19*CJ39*$B$45</f>
        <v>3791.0880000000006</v>
      </c>
      <c r="CK19" s="25" t="s">
        <v>9</v>
      </c>
      <c r="CL19" s="23">
        <v>0.40813328912466834</v>
      </c>
      <c r="CM19" s="12">
        <v>0.27</v>
      </c>
      <c r="CN19" s="24">
        <f>$CM$19*CN39*$B$45</f>
        <v>1129.4640000000002</v>
      </c>
    </row>
    <row r="20" spans="1:92" ht="43.5" customHeight="1">
      <c r="A20" s="55" t="s">
        <v>30</v>
      </c>
      <c r="B20" s="55"/>
      <c r="C20" s="55"/>
      <c r="D20" s="55"/>
      <c r="E20" s="55"/>
      <c r="F20" s="55"/>
      <c r="G20" s="13" t="s">
        <v>19</v>
      </c>
      <c r="H20" s="12">
        <v>12.083350464190978</v>
      </c>
      <c r="I20" s="12">
        <v>0.68</v>
      </c>
      <c r="J20" s="24">
        <f>$I$20*J39*$B$45</f>
        <v>6186.0960000000005</v>
      </c>
      <c r="K20" s="24">
        <f>$I$20*K39*$B$45</f>
        <v>3783.7920000000004</v>
      </c>
      <c r="L20" s="24">
        <f>$I$20*L39*$B$45</f>
        <v>5503.104</v>
      </c>
      <c r="M20" s="24">
        <f>$I$20*M39*$B$45</f>
        <v>4405.584</v>
      </c>
      <c r="N20" s="27" t="s">
        <v>19</v>
      </c>
      <c r="O20" s="23">
        <v>12.083350464190978</v>
      </c>
      <c r="P20" s="12">
        <v>0.68</v>
      </c>
      <c r="Q20" s="24">
        <f>$P$20*Q39*$B$45</f>
        <v>5850.720000000001</v>
      </c>
      <c r="R20" s="24">
        <f>$P$20*R39*$B$45</f>
        <v>6066.960000000001</v>
      </c>
      <c r="S20" s="24">
        <f>$P$20*S39*$B$45</f>
        <v>6009.024</v>
      </c>
      <c r="T20" s="24">
        <f>$P$20*T39*$B$45</f>
        <v>7053.504000000001</v>
      </c>
      <c r="U20" s="24">
        <f>$P$20*U39*$B$45</f>
        <v>6566.352000000001</v>
      </c>
      <c r="V20" s="27" t="s">
        <v>19</v>
      </c>
      <c r="W20" s="23">
        <v>12.083350464190978</v>
      </c>
      <c r="X20" s="12">
        <v>0.66</v>
      </c>
      <c r="Y20" s="24">
        <f aca="true" t="shared" si="22" ref="Y20:AI20">$X$20*$B$45*Y39</f>
        <v>1472.328</v>
      </c>
      <c r="Z20" s="24">
        <f t="shared" si="22"/>
        <v>3696.2639999999997</v>
      </c>
      <c r="AA20" s="24">
        <f t="shared" si="22"/>
        <v>4068.5040000000004</v>
      </c>
      <c r="AB20" s="24">
        <f t="shared" si="22"/>
        <v>4384.512</v>
      </c>
      <c r="AC20" s="24">
        <f t="shared" si="22"/>
        <v>4748.832</v>
      </c>
      <c r="AD20" s="24">
        <f t="shared" si="22"/>
        <v>3791.304</v>
      </c>
      <c r="AE20" s="24">
        <f t="shared" si="22"/>
        <v>5861.592000000001</v>
      </c>
      <c r="AF20" s="24">
        <f t="shared" si="22"/>
        <v>2646.864</v>
      </c>
      <c r="AG20" s="24">
        <f t="shared" si="22"/>
        <v>5719.8240000000005</v>
      </c>
      <c r="AH20" s="24">
        <f t="shared" si="22"/>
        <v>4083.552</v>
      </c>
      <c r="AI20" s="24">
        <f t="shared" si="22"/>
        <v>4222.152</v>
      </c>
      <c r="AJ20" s="27" t="s">
        <v>19</v>
      </c>
      <c r="AK20" s="23">
        <v>12.083350464190978</v>
      </c>
      <c r="AL20" s="12">
        <v>0.66</v>
      </c>
      <c r="AM20" s="24">
        <f aca="true" t="shared" si="23" ref="AM20:BP20">$AL$20*AM39*$B$45</f>
        <v>1544.4</v>
      </c>
      <c r="AN20" s="24">
        <f t="shared" si="23"/>
        <v>4001.9760000000006</v>
      </c>
      <c r="AO20" s="24">
        <f t="shared" si="23"/>
        <v>4184.136</v>
      </c>
      <c r="AP20" s="24">
        <f t="shared" si="23"/>
        <v>4065.3359999999993</v>
      </c>
      <c r="AQ20" s="24">
        <f t="shared" si="23"/>
        <v>4136.616</v>
      </c>
      <c r="AR20" s="24">
        <f t="shared" si="23"/>
        <v>4105.728</v>
      </c>
      <c r="AS20" s="24">
        <f t="shared" si="23"/>
        <v>4098.6</v>
      </c>
      <c r="AT20" s="24">
        <f t="shared" si="23"/>
        <v>1525.392</v>
      </c>
      <c r="AU20" s="24">
        <f t="shared" si="23"/>
        <v>4602.312</v>
      </c>
      <c r="AV20" s="24">
        <f t="shared" si="23"/>
        <v>4145.328</v>
      </c>
      <c r="AW20" s="24">
        <f t="shared" si="23"/>
        <v>5071.176</v>
      </c>
      <c r="AX20" s="24">
        <f t="shared" si="23"/>
        <v>4370.255999999999</v>
      </c>
      <c r="AY20" s="24">
        <f t="shared" si="23"/>
        <v>4458.168</v>
      </c>
      <c r="AZ20" s="24">
        <f t="shared" si="23"/>
        <v>3589.344</v>
      </c>
      <c r="BA20" s="24">
        <f t="shared" si="23"/>
        <v>4360.752</v>
      </c>
      <c r="BB20" s="24">
        <f t="shared" si="23"/>
        <v>4310.856</v>
      </c>
      <c r="BC20" s="24">
        <f t="shared" si="23"/>
        <v>4039.2000000000003</v>
      </c>
      <c r="BD20" s="24">
        <f t="shared" si="23"/>
        <v>4071.6720000000005</v>
      </c>
      <c r="BE20" s="24">
        <f t="shared" si="23"/>
        <v>3951.288</v>
      </c>
      <c r="BF20" s="24">
        <f t="shared" si="23"/>
        <v>5707.944</v>
      </c>
      <c r="BG20" s="24">
        <f t="shared" si="23"/>
        <v>4069.2960000000003</v>
      </c>
      <c r="BH20" s="24">
        <f t="shared" si="23"/>
        <v>4070.0879999999997</v>
      </c>
      <c r="BI20" s="24">
        <f t="shared" si="23"/>
        <v>4044.744</v>
      </c>
      <c r="BJ20" s="24">
        <f t="shared" si="23"/>
        <v>4101.768</v>
      </c>
      <c r="BK20" s="24">
        <f t="shared" si="23"/>
        <v>4133.448</v>
      </c>
      <c r="BL20" s="24">
        <f t="shared" si="23"/>
        <v>4125.528</v>
      </c>
      <c r="BM20" s="24">
        <f t="shared" si="23"/>
        <v>4091.472</v>
      </c>
      <c r="BN20" s="24">
        <f t="shared" si="23"/>
        <v>4125.528</v>
      </c>
      <c r="BO20" s="24">
        <f t="shared" si="23"/>
        <v>3961.584</v>
      </c>
      <c r="BP20" s="24">
        <f t="shared" si="23"/>
        <v>4093.0559999999996</v>
      </c>
      <c r="BQ20" s="27" t="s">
        <v>19</v>
      </c>
      <c r="BR20" s="23">
        <v>12.083350464190978</v>
      </c>
      <c r="BS20" s="45">
        <v>0.68</v>
      </c>
      <c r="BT20" s="24">
        <f>$BS$20*$B$45*BT39</f>
        <v>4585.104</v>
      </c>
      <c r="BU20" s="27" t="s">
        <v>19</v>
      </c>
      <c r="BV20" s="23">
        <v>12.083350464190978</v>
      </c>
      <c r="BW20" s="12">
        <v>0.66</v>
      </c>
      <c r="BX20" s="24">
        <f>$BW$20*$B$45*BX39</f>
        <v>4298.184</v>
      </c>
      <c r="BY20" s="27" t="s">
        <v>19</v>
      </c>
      <c r="BZ20" s="23">
        <v>12.083350464190978</v>
      </c>
      <c r="CA20" s="12">
        <v>0.66</v>
      </c>
      <c r="CB20" s="24">
        <f>$CA$20*$B$45*CB39</f>
        <v>1706.76</v>
      </c>
      <c r="CC20" s="24">
        <f>$CA$20*$B$45*CC39</f>
        <v>3537.864</v>
      </c>
      <c r="CD20" s="24">
        <f>$CA$20*$B$45*CD39</f>
        <v>4146.912</v>
      </c>
      <c r="CE20" s="24">
        <f>$CA$20*$B$45*CE39</f>
        <v>3798.4320000000002</v>
      </c>
      <c r="CF20" s="13" t="s">
        <v>19</v>
      </c>
      <c r="CG20" s="12">
        <v>12.083350464190978</v>
      </c>
      <c r="CH20" s="12">
        <v>0.68</v>
      </c>
      <c r="CI20" s="24">
        <f>$CH$20*CI39*$B$45</f>
        <v>6269.3279999999995</v>
      </c>
      <c r="CJ20" s="24">
        <f>$CH$20*CJ39*$B$45</f>
        <v>9206.928</v>
      </c>
      <c r="CK20" s="27" t="s">
        <v>19</v>
      </c>
      <c r="CL20" s="23">
        <v>12.083350464190978</v>
      </c>
      <c r="CM20" s="12">
        <v>0.28</v>
      </c>
      <c r="CN20" s="24">
        <f>$CM$20*CN39*$B$45</f>
        <v>1171.2960000000003</v>
      </c>
    </row>
    <row r="21" spans="1:92" ht="12.75">
      <c r="A21" s="55" t="s">
        <v>31</v>
      </c>
      <c r="B21" s="55"/>
      <c r="C21" s="55"/>
      <c r="D21" s="55"/>
      <c r="E21" s="55"/>
      <c r="F21" s="55"/>
      <c r="G21" s="9" t="s">
        <v>9</v>
      </c>
      <c r="H21" s="12">
        <v>7.994505494505494</v>
      </c>
      <c r="I21" s="12">
        <v>0.23</v>
      </c>
      <c r="J21" s="24">
        <f>$I$21*J39*$B$45</f>
        <v>2092.3559999999998</v>
      </c>
      <c r="K21" s="24">
        <f>$I$21*K39*$B$45</f>
        <v>1279.812</v>
      </c>
      <c r="L21" s="24">
        <f>$I$21*L39*$B$45</f>
        <v>1861.344</v>
      </c>
      <c r="M21" s="24">
        <f>$I$21*M39*$B$45</f>
        <v>1490.124</v>
      </c>
      <c r="N21" s="25" t="s">
        <v>9</v>
      </c>
      <c r="O21" s="23">
        <v>7.994505494505494</v>
      </c>
      <c r="P21" s="12">
        <v>0.23</v>
      </c>
      <c r="Q21" s="24">
        <f>$P$21*Q39*$B$45</f>
        <v>1978.92</v>
      </c>
      <c r="R21" s="24">
        <f>$P$21*R39*$B$45</f>
        <v>2052.06</v>
      </c>
      <c r="S21" s="24">
        <f>$P$21*S39*$B$45</f>
        <v>2032.4640000000002</v>
      </c>
      <c r="T21" s="24">
        <f>$P$21*T39*$B$45</f>
        <v>2385.744</v>
      </c>
      <c r="U21" s="24">
        <f>$P$21*U39*$B$45</f>
        <v>2220.972</v>
      </c>
      <c r="V21" s="25" t="s">
        <v>9</v>
      </c>
      <c r="W21" s="23">
        <v>7.994505494505494</v>
      </c>
      <c r="X21" s="12">
        <v>0.23</v>
      </c>
      <c r="Y21" s="24">
        <f aca="true" t="shared" si="24" ref="Y21:AI21">$X$21*$B$45*Y39</f>
        <v>513.0840000000001</v>
      </c>
      <c r="Z21" s="24">
        <f t="shared" si="24"/>
        <v>1288.092</v>
      </c>
      <c r="AA21" s="24">
        <f t="shared" si="24"/>
        <v>1417.8120000000004</v>
      </c>
      <c r="AB21" s="24">
        <f t="shared" si="24"/>
        <v>1527.9360000000001</v>
      </c>
      <c r="AC21" s="24">
        <f t="shared" si="24"/>
        <v>1654.8960000000002</v>
      </c>
      <c r="AD21" s="24">
        <f t="shared" si="24"/>
        <v>1321.212</v>
      </c>
      <c r="AE21" s="24">
        <f t="shared" si="24"/>
        <v>2042.6760000000002</v>
      </c>
      <c r="AF21" s="24">
        <f t="shared" si="24"/>
        <v>922.392</v>
      </c>
      <c r="AG21" s="24">
        <f t="shared" si="24"/>
        <v>1993.2720000000004</v>
      </c>
      <c r="AH21" s="24">
        <f t="shared" si="24"/>
        <v>1423.0560000000003</v>
      </c>
      <c r="AI21" s="24">
        <f t="shared" si="24"/>
        <v>1471.3560000000002</v>
      </c>
      <c r="AJ21" s="25" t="s">
        <v>9</v>
      </c>
      <c r="AK21" s="23">
        <v>7.994505494505494</v>
      </c>
      <c r="AL21" s="12">
        <v>0.23</v>
      </c>
      <c r="AM21" s="24">
        <f aca="true" t="shared" si="25" ref="AM21:BP21">$AL$21*AM39*$B$45</f>
        <v>538.2</v>
      </c>
      <c r="AN21" s="24">
        <f t="shared" si="25"/>
        <v>1394.6280000000002</v>
      </c>
      <c r="AO21" s="24">
        <f t="shared" si="25"/>
        <v>1458.108</v>
      </c>
      <c r="AP21" s="24">
        <f t="shared" si="25"/>
        <v>1416.708</v>
      </c>
      <c r="AQ21" s="24">
        <f t="shared" si="25"/>
        <v>1441.5479999999998</v>
      </c>
      <c r="AR21" s="24">
        <f t="shared" si="25"/>
        <v>1430.784</v>
      </c>
      <c r="AS21" s="24">
        <f t="shared" si="25"/>
        <v>1428.3000000000002</v>
      </c>
      <c r="AT21" s="24">
        <f t="shared" si="25"/>
        <v>531.576</v>
      </c>
      <c r="AU21" s="24">
        <f t="shared" si="25"/>
        <v>1603.8360000000002</v>
      </c>
      <c r="AV21" s="24">
        <f t="shared" si="25"/>
        <v>1444.584</v>
      </c>
      <c r="AW21" s="24">
        <f t="shared" si="25"/>
        <v>1767.228</v>
      </c>
      <c r="AX21" s="24">
        <f t="shared" si="25"/>
        <v>1522.968</v>
      </c>
      <c r="AY21" s="24">
        <f t="shared" si="25"/>
        <v>1553.6040000000003</v>
      </c>
      <c r="AZ21" s="24">
        <f t="shared" si="25"/>
        <v>1250.832</v>
      </c>
      <c r="BA21" s="24">
        <f t="shared" si="25"/>
        <v>1519.656</v>
      </c>
      <c r="BB21" s="24">
        <f t="shared" si="25"/>
        <v>1502.268</v>
      </c>
      <c r="BC21" s="24">
        <f t="shared" si="25"/>
        <v>1407.6000000000001</v>
      </c>
      <c r="BD21" s="24">
        <f t="shared" si="25"/>
        <v>1418.9160000000002</v>
      </c>
      <c r="BE21" s="24">
        <f t="shared" si="25"/>
        <v>1376.964</v>
      </c>
      <c r="BF21" s="24">
        <f t="shared" si="25"/>
        <v>1989.1320000000003</v>
      </c>
      <c r="BG21" s="24">
        <f t="shared" si="25"/>
        <v>1418.088</v>
      </c>
      <c r="BH21" s="24">
        <f t="shared" si="25"/>
        <v>1418.364</v>
      </c>
      <c r="BI21" s="24">
        <f t="shared" si="25"/>
        <v>1409.532</v>
      </c>
      <c r="BJ21" s="24">
        <f t="shared" si="25"/>
        <v>1429.404</v>
      </c>
      <c r="BK21" s="24">
        <f t="shared" si="25"/>
        <v>1440.444</v>
      </c>
      <c r="BL21" s="24">
        <f t="shared" si="25"/>
        <v>1437.684</v>
      </c>
      <c r="BM21" s="24">
        <f t="shared" si="25"/>
        <v>1425.8160000000003</v>
      </c>
      <c r="BN21" s="24">
        <f t="shared" si="25"/>
        <v>1437.684</v>
      </c>
      <c r="BO21" s="24">
        <f t="shared" si="25"/>
        <v>1380.5520000000001</v>
      </c>
      <c r="BP21" s="24">
        <f t="shared" si="25"/>
        <v>1426.368</v>
      </c>
      <c r="BQ21" s="25" t="s">
        <v>9</v>
      </c>
      <c r="BR21" s="23">
        <v>7.994505494505494</v>
      </c>
      <c r="BS21" s="45">
        <v>0.23</v>
      </c>
      <c r="BT21" s="24">
        <f>$BS$21*$B$45*BT39</f>
        <v>1550.844</v>
      </c>
      <c r="BU21" s="25" t="s">
        <v>9</v>
      </c>
      <c r="BV21" s="23">
        <v>7.994505494505494</v>
      </c>
      <c r="BW21" s="12">
        <v>0.23</v>
      </c>
      <c r="BX21" s="24">
        <f>$BW$21*$B$45*BX39</f>
        <v>1497.8520000000003</v>
      </c>
      <c r="BY21" s="25" t="s">
        <v>9</v>
      </c>
      <c r="BZ21" s="23">
        <v>7.994505494505494</v>
      </c>
      <c r="CA21" s="12">
        <v>0.23</v>
      </c>
      <c r="CB21" s="24">
        <f>$CA$21*$B$45*CB39</f>
        <v>594.7800000000001</v>
      </c>
      <c r="CC21" s="24">
        <f>$CA$21*$B$45*CC39</f>
        <v>1232.892</v>
      </c>
      <c r="CD21" s="24">
        <f>$CA$21*$B$45*CD39</f>
        <v>1445.1360000000002</v>
      </c>
      <c r="CE21" s="24">
        <f>$CA$21*$B$45*CE39</f>
        <v>1323.6960000000001</v>
      </c>
      <c r="CF21" s="9" t="s">
        <v>9</v>
      </c>
      <c r="CG21" s="12">
        <v>7.994505494505494</v>
      </c>
      <c r="CH21" s="12">
        <v>0.23</v>
      </c>
      <c r="CI21" s="24">
        <f>$CH$21*CI39*$B$45</f>
        <v>2120.508</v>
      </c>
      <c r="CJ21" s="24">
        <f>$CH$21*CJ39*$B$45</f>
        <v>3114.108</v>
      </c>
      <c r="CK21" s="25" t="s">
        <v>9</v>
      </c>
      <c r="CL21" s="23">
        <v>7.994505494505494</v>
      </c>
      <c r="CM21" s="12">
        <v>0.23</v>
      </c>
      <c r="CN21" s="24">
        <f>$CM$21*CN39*$B$45</f>
        <v>962.1360000000002</v>
      </c>
    </row>
    <row r="22" spans="1:92" ht="12.75">
      <c r="A22" s="55" t="s">
        <v>32</v>
      </c>
      <c r="B22" s="55"/>
      <c r="C22" s="55"/>
      <c r="D22" s="55"/>
      <c r="E22" s="55"/>
      <c r="F22" s="55"/>
      <c r="G22" s="9" t="s">
        <v>9</v>
      </c>
      <c r="H22" s="12">
        <v>7.994505494505494</v>
      </c>
      <c r="I22" s="12">
        <v>2.74</v>
      </c>
      <c r="J22" s="24">
        <f>$I$22*J39*$B$45</f>
        <v>24926.328000000005</v>
      </c>
      <c r="K22" s="24">
        <f>$I$22*K39*$B$45</f>
        <v>15246.456</v>
      </c>
      <c r="L22" s="24">
        <f>$I$22*L39*$B$45</f>
        <v>22174.272</v>
      </c>
      <c r="M22" s="24">
        <f>$I$22*M39*$B$45</f>
        <v>17751.912</v>
      </c>
      <c r="N22" s="25" t="s">
        <v>9</v>
      </c>
      <c r="O22" s="23">
        <v>7.994505494505494</v>
      </c>
      <c r="P22" s="12">
        <v>2.74</v>
      </c>
      <c r="Q22" s="24">
        <f>$P$22*Q39*$B$45</f>
        <v>23574.960000000003</v>
      </c>
      <c r="R22" s="24">
        <f>$P$22*R39*$B$45</f>
        <v>24446.28</v>
      </c>
      <c r="S22" s="24">
        <f>$P$22*S39*$B$45</f>
        <v>24212.832000000002</v>
      </c>
      <c r="T22" s="24">
        <f>$P$22*T39*$B$45</f>
        <v>28421.472</v>
      </c>
      <c r="U22" s="24">
        <f>$P$22*U39*$B$45</f>
        <v>26458.536</v>
      </c>
      <c r="V22" s="25" t="s">
        <v>9</v>
      </c>
      <c r="W22" s="23">
        <v>7.994505494505494</v>
      </c>
      <c r="X22" s="12">
        <v>2.97</v>
      </c>
      <c r="Y22" s="24">
        <f aca="true" t="shared" si="26" ref="Y22:AI22">$X$22*$B$45*Y39</f>
        <v>6625.476000000001</v>
      </c>
      <c r="Z22" s="24">
        <f t="shared" si="26"/>
        <v>16633.188</v>
      </c>
      <c r="AA22" s="24">
        <f t="shared" si="26"/>
        <v>18308.268000000004</v>
      </c>
      <c r="AB22" s="24">
        <f t="shared" si="26"/>
        <v>19730.304</v>
      </c>
      <c r="AC22" s="24">
        <f t="shared" si="26"/>
        <v>21369.744000000002</v>
      </c>
      <c r="AD22" s="24">
        <f t="shared" si="26"/>
        <v>17060.868</v>
      </c>
      <c r="AE22" s="24">
        <f t="shared" si="26"/>
        <v>26377.164</v>
      </c>
      <c r="AF22" s="24">
        <f t="shared" si="26"/>
        <v>11910.887999999999</v>
      </c>
      <c r="AG22" s="24">
        <f t="shared" si="26"/>
        <v>25739.208000000002</v>
      </c>
      <c r="AH22" s="24">
        <f t="shared" si="26"/>
        <v>18375.984</v>
      </c>
      <c r="AI22" s="24">
        <f t="shared" si="26"/>
        <v>18999.684</v>
      </c>
      <c r="AJ22" s="25" t="s">
        <v>9</v>
      </c>
      <c r="AK22" s="23">
        <v>7.994505494505494</v>
      </c>
      <c r="AL22" s="12">
        <v>2.97</v>
      </c>
      <c r="AM22" s="24">
        <f aca="true" t="shared" si="27" ref="AM22:BP22">$AL$22*AM39*$B$45</f>
        <v>6949.800000000001</v>
      </c>
      <c r="AN22" s="24">
        <f t="shared" si="27"/>
        <v>18008.892000000003</v>
      </c>
      <c r="AO22" s="24">
        <f t="shared" si="27"/>
        <v>18828.612</v>
      </c>
      <c r="AP22" s="24">
        <f t="shared" si="27"/>
        <v>18294.012</v>
      </c>
      <c r="AQ22" s="24">
        <f t="shared" si="27"/>
        <v>18614.772</v>
      </c>
      <c r="AR22" s="24">
        <f t="shared" si="27"/>
        <v>18475.776</v>
      </c>
      <c r="AS22" s="24">
        <f t="shared" si="27"/>
        <v>18443.7</v>
      </c>
      <c r="AT22" s="24">
        <f t="shared" si="27"/>
        <v>6864.264000000001</v>
      </c>
      <c r="AU22" s="24">
        <f t="shared" si="27"/>
        <v>20710.404000000002</v>
      </c>
      <c r="AV22" s="24">
        <f t="shared" si="27"/>
        <v>18653.976000000002</v>
      </c>
      <c r="AW22" s="24">
        <f t="shared" si="27"/>
        <v>22820.292</v>
      </c>
      <c r="AX22" s="24">
        <f t="shared" si="27"/>
        <v>19666.152000000002</v>
      </c>
      <c r="AY22" s="24">
        <f t="shared" si="27"/>
        <v>20061.756</v>
      </c>
      <c r="AZ22" s="24">
        <f t="shared" si="27"/>
        <v>16152.048000000003</v>
      </c>
      <c r="BA22" s="24">
        <f t="shared" si="27"/>
        <v>19623.384000000002</v>
      </c>
      <c r="BB22" s="24">
        <f t="shared" si="27"/>
        <v>19398.852</v>
      </c>
      <c r="BC22" s="24">
        <f t="shared" si="27"/>
        <v>18176.4</v>
      </c>
      <c r="BD22" s="24">
        <f t="shared" si="27"/>
        <v>18322.524</v>
      </c>
      <c r="BE22" s="24">
        <f t="shared" si="27"/>
        <v>17780.796</v>
      </c>
      <c r="BF22" s="24">
        <f t="shared" si="27"/>
        <v>25685.748000000003</v>
      </c>
      <c r="BG22" s="24">
        <f t="shared" si="27"/>
        <v>18311.832</v>
      </c>
      <c r="BH22" s="24">
        <f t="shared" si="27"/>
        <v>18315.396</v>
      </c>
      <c r="BI22" s="24">
        <f t="shared" si="27"/>
        <v>18201.347999999998</v>
      </c>
      <c r="BJ22" s="24">
        <f t="shared" si="27"/>
        <v>18457.956</v>
      </c>
      <c r="BK22" s="24">
        <f t="shared" si="27"/>
        <v>18600.516000000003</v>
      </c>
      <c r="BL22" s="24">
        <f t="shared" si="27"/>
        <v>18564.876</v>
      </c>
      <c r="BM22" s="24">
        <f t="shared" si="27"/>
        <v>18411.624000000003</v>
      </c>
      <c r="BN22" s="24">
        <f t="shared" si="27"/>
        <v>18564.876</v>
      </c>
      <c r="BO22" s="24">
        <f t="shared" si="27"/>
        <v>17827.128</v>
      </c>
      <c r="BP22" s="24">
        <f t="shared" si="27"/>
        <v>18418.752</v>
      </c>
      <c r="BQ22" s="25" t="s">
        <v>9</v>
      </c>
      <c r="BR22" s="23">
        <v>7.994505494505494</v>
      </c>
      <c r="BS22" s="45">
        <v>2.74</v>
      </c>
      <c r="BT22" s="24">
        <f>$BS$22*$B$45*BT39</f>
        <v>18475.272</v>
      </c>
      <c r="BU22" s="25" t="s">
        <v>9</v>
      </c>
      <c r="BV22" s="23">
        <v>7.994505494505494</v>
      </c>
      <c r="BW22" s="12">
        <v>2.97</v>
      </c>
      <c r="BX22" s="24">
        <f>$BW$22*$B$45*BX39</f>
        <v>19341.828</v>
      </c>
      <c r="BY22" s="25" t="s">
        <v>9</v>
      </c>
      <c r="BZ22" s="23">
        <v>7.994505494505494</v>
      </c>
      <c r="CA22" s="12">
        <v>2.97</v>
      </c>
      <c r="CB22" s="24">
        <f>$CA$22*$B$45*CB39</f>
        <v>7680.42</v>
      </c>
      <c r="CC22" s="24">
        <f>$CA$22*$B$45*CC39</f>
        <v>15920.387999999999</v>
      </c>
      <c r="CD22" s="24">
        <f>$CA$22*$B$45*CD39</f>
        <v>18661.104</v>
      </c>
      <c r="CE22" s="24">
        <f>$CA$22*$B$45*CE39</f>
        <v>17092.944</v>
      </c>
      <c r="CF22" s="9" t="s">
        <v>9</v>
      </c>
      <c r="CG22" s="12">
        <v>7.994505494505494</v>
      </c>
      <c r="CH22" s="12">
        <v>2.74</v>
      </c>
      <c r="CI22" s="24">
        <f>$CH$22*CI39*$B$45</f>
        <v>25261.703999999998</v>
      </c>
      <c r="CJ22" s="24">
        <f>$CH$22*CJ39*$B$45</f>
        <v>37098.504</v>
      </c>
      <c r="CK22" s="25" t="s">
        <v>9</v>
      </c>
      <c r="CL22" s="23">
        <v>7.994505494505494</v>
      </c>
      <c r="CM22" s="23">
        <v>2.97</v>
      </c>
      <c r="CN22" s="24">
        <f>$CM$22*CN39*$B$45</f>
        <v>12424.104000000001</v>
      </c>
    </row>
    <row r="23" spans="1:92" ht="12.75">
      <c r="A23" s="55" t="s">
        <v>33</v>
      </c>
      <c r="B23" s="55"/>
      <c r="C23" s="55"/>
      <c r="D23" s="55"/>
      <c r="E23" s="55"/>
      <c r="F23" s="55"/>
      <c r="G23" s="9" t="s">
        <v>9</v>
      </c>
      <c r="H23" s="12">
        <v>7.994505494505494</v>
      </c>
      <c r="I23" s="12">
        <v>0</v>
      </c>
      <c r="J23" s="24">
        <f>$I$23*J39*$B$45</f>
        <v>0</v>
      </c>
      <c r="K23" s="24">
        <f>$I$23*K39*$B$45</f>
        <v>0</v>
      </c>
      <c r="L23" s="24">
        <f>$I$23*L39*$B$45</f>
        <v>0</v>
      </c>
      <c r="M23" s="24">
        <f>$I$23*M39*$B$45</f>
        <v>0</v>
      </c>
      <c r="N23" s="25" t="s">
        <v>9</v>
      </c>
      <c r="O23" s="23">
        <v>7.994505494505494</v>
      </c>
      <c r="P23" s="12">
        <v>0</v>
      </c>
      <c r="Q23" s="24">
        <f>$P$23*Q39*$B$45</f>
        <v>0</v>
      </c>
      <c r="R23" s="24">
        <f>$P$23*R39*$B$45</f>
        <v>0</v>
      </c>
      <c r="S23" s="24">
        <f>$P$23*S39*$B$45</f>
        <v>0</v>
      </c>
      <c r="T23" s="24">
        <f>$P$23*T39*$B$45</f>
        <v>0</v>
      </c>
      <c r="U23" s="24">
        <f>$P$23*U39*$B$45</f>
        <v>0</v>
      </c>
      <c r="V23" s="25" t="s">
        <v>9</v>
      </c>
      <c r="W23" s="23">
        <v>7.994505494505494</v>
      </c>
      <c r="X23" s="12">
        <v>3.31</v>
      </c>
      <c r="Y23" s="24">
        <f aca="true" t="shared" si="28" ref="Y23:AI23">$X$23*$B$45*Y39</f>
        <v>7383.948</v>
      </c>
      <c r="Z23" s="24">
        <f t="shared" si="28"/>
        <v>18537.324</v>
      </c>
      <c r="AA23" s="24">
        <f t="shared" si="28"/>
        <v>20404.164</v>
      </c>
      <c r="AB23" s="24">
        <f t="shared" si="28"/>
        <v>21988.992000000002</v>
      </c>
      <c r="AC23" s="24">
        <f t="shared" si="28"/>
        <v>23816.112</v>
      </c>
      <c r="AD23" s="24">
        <f t="shared" si="28"/>
        <v>19013.964</v>
      </c>
      <c r="AE23" s="24">
        <f t="shared" si="28"/>
        <v>29396.772</v>
      </c>
      <c r="AF23" s="24">
        <f t="shared" si="28"/>
        <v>13274.423999999999</v>
      </c>
      <c r="AG23" s="24">
        <f t="shared" si="28"/>
        <v>28685.784</v>
      </c>
      <c r="AH23" s="24">
        <f t="shared" si="28"/>
        <v>20479.632</v>
      </c>
      <c r="AI23" s="24">
        <f t="shared" si="28"/>
        <v>21174.732</v>
      </c>
      <c r="AJ23" s="25" t="s">
        <v>9</v>
      </c>
      <c r="AK23" s="23">
        <v>7.994505494505494</v>
      </c>
      <c r="AL23" s="12">
        <v>3.31</v>
      </c>
      <c r="AM23" s="24">
        <f aca="true" t="shared" si="29" ref="AM23:BP23">$AL$23*AM39*$B$45</f>
        <v>7745.400000000001</v>
      </c>
      <c r="AN23" s="24">
        <f t="shared" si="29"/>
        <v>20070.516000000003</v>
      </c>
      <c r="AO23" s="24">
        <f t="shared" si="29"/>
        <v>20984.075999999997</v>
      </c>
      <c r="AP23" s="24">
        <f t="shared" si="29"/>
        <v>20388.275999999998</v>
      </c>
      <c r="AQ23" s="24">
        <f t="shared" si="29"/>
        <v>20745.755999999998</v>
      </c>
      <c r="AR23" s="24">
        <f t="shared" si="29"/>
        <v>20590.847999999998</v>
      </c>
      <c r="AS23" s="24">
        <f t="shared" si="29"/>
        <v>20555.1</v>
      </c>
      <c r="AT23" s="24">
        <f t="shared" si="29"/>
        <v>7650.072</v>
      </c>
      <c r="AU23" s="24">
        <f t="shared" si="29"/>
        <v>23081.292</v>
      </c>
      <c r="AV23" s="24">
        <f t="shared" si="29"/>
        <v>20789.448</v>
      </c>
      <c r="AW23" s="24">
        <f t="shared" si="29"/>
        <v>25432.716</v>
      </c>
      <c r="AX23" s="24">
        <f t="shared" si="29"/>
        <v>21917.496</v>
      </c>
      <c r="AY23" s="24">
        <f t="shared" si="29"/>
        <v>22358.388</v>
      </c>
      <c r="AZ23" s="24">
        <f t="shared" si="29"/>
        <v>18001.104</v>
      </c>
      <c r="BA23" s="24">
        <f t="shared" si="29"/>
        <v>21869.832000000002</v>
      </c>
      <c r="BB23" s="24">
        <f t="shared" si="29"/>
        <v>21619.595999999998</v>
      </c>
      <c r="BC23" s="24">
        <f t="shared" si="29"/>
        <v>20257.2</v>
      </c>
      <c r="BD23" s="24">
        <f t="shared" si="29"/>
        <v>20420.052</v>
      </c>
      <c r="BE23" s="24">
        <f t="shared" si="29"/>
        <v>19816.307999999997</v>
      </c>
      <c r="BF23" s="24">
        <f t="shared" si="29"/>
        <v>28626.204000000005</v>
      </c>
      <c r="BG23" s="24">
        <f t="shared" si="29"/>
        <v>20408.136</v>
      </c>
      <c r="BH23" s="24">
        <f t="shared" si="29"/>
        <v>20412.108</v>
      </c>
      <c r="BI23" s="24">
        <f t="shared" si="29"/>
        <v>20285.004</v>
      </c>
      <c r="BJ23" s="24">
        <f t="shared" si="29"/>
        <v>20570.988</v>
      </c>
      <c r="BK23" s="24">
        <f t="shared" si="29"/>
        <v>20729.868000000002</v>
      </c>
      <c r="BL23" s="24">
        <f t="shared" si="29"/>
        <v>20690.147999999997</v>
      </c>
      <c r="BM23" s="24">
        <f t="shared" si="29"/>
        <v>20519.352000000003</v>
      </c>
      <c r="BN23" s="24">
        <f t="shared" si="29"/>
        <v>20690.147999999997</v>
      </c>
      <c r="BO23" s="24">
        <f t="shared" si="29"/>
        <v>19867.944</v>
      </c>
      <c r="BP23" s="24">
        <f t="shared" si="29"/>
        <v>20527.296</v>
      </c>
      <c r="BQ23" s="25" t="s">
        <v>9</v>
      </c>
      <c r="BR23" s="23">
        <v>7.994505494505494</v>
      </c>
      <c r="BS23" s="45">
        <v>0</v>
      </c>
      <c r="BT23" s="24">
        <f>$BS$23*$B$45*BT39</f>
        <v>0</v>
      </c>
      <c r="BU23" s="25" t="s">
        <v>9</v>
      </c>
      <c r="BV23" s="23">
        <v>7.994505494505494</v>
      </c>
      <c r="BW23" s="12">
        <v>3.31</v>
      </c>
      <c r="BX23" s="24">
        <f>$BW$23*$B$45*BX39</f>
        <v>21556.044</v>
      </c>
      <c r="BY23" s="25" t="s">
        <v>9</v>
      </c>
      <c r="BZ23" s="23">
        <v>7.994505494505494</v>
      </c>
      <c r="CA23" s="12">
        <v>3.31</v>
      </c>
      <c r="CB23" s="24">
        <f>$CA$23*$B$45*CB39</f>
        <v>8559.66</v>
      </c>
      <c r="CC23" s="24">
        <f>$CA$23*$B$45*CC39</f>
        <v>17742.924</v>
      </c>
      <c r="CD23" s="24">
        <f>$CA$23*$B$45*CD39</f>
        <v>20797.392</v>
      </c>
      <c r="CE23" s="24">
        <f>$CA$23*$B$45*CE39</f>
        <v>19049.712</v>
      </c>
      <c r="CF23" s="9" t="s">
        <v>9</v>
      </c>
      <c r="CG23" s="12">
        <v>7.994505494505494</v>
      </c>
      <c r="CH23" s="12">
        <v>0</v>
      </c>
      <c r="CI23" s="24">
        <f>$CH$23*CI39*$B$45</f>
        <v>0</v>
      </c>
      <c r="CJ23" s="24">
        <f>$CH$23*CJ39*$B$45</f>
        <v>0</v>
      </c>
      <c r="CK23" s="25" t="s">
        <v>9</v>
      </c>
      <c r="CL23" s="23">
        <v>7.994505494505494</v>
      </c>
      <c r="CM23" s="23">
        <v>3.31</v>
      </c>
      <c r="CN23" s="24">
        <f>$CM$23*CN39*$B$45</f>
        <v>13846.392</v>
      </c>
    </row>
    <row r="24" spans="1:92" ht="13.5" customHeight="1">
      <c r="A24" s="62" t="s">
        <v>20</v>
      </c>
      <c r="B24" s="62"/>
      <c r="C24" s="62"/>
      <c r="D24" s="62"/>
      <c r="E24" s="62"/>
      <c r="F24" s="62"/>
      <c r="G24" s="11"/>
      <c r="H24" s="6">
        <f aca="true" t="shared" si="30" ref="H24:M24">SUM(H25:H28)</f>
        <v>33.76989389920425</v>
      </c>
      <c r="I24" s="40">
        <f t="shared" si="30"/>
        <v>5.6</v>
      </c>
      <c r="J24" s="21">
        <f t="shared" si="30"/>
        <v>50944.31999999999</v>
      </c>
      <c r="K24" s="21">
        <f t="shared" si="30"/>
        <v>31160.64</v>
      </c>
      <c r="L24" s="21">
        <f t="shared" si="30"/>
        <v>45319.68</v>
      </c>
      <c r="M24" s="21">
        <f t="shared" si="30"/>
        <v>36281.28</v>
      </c>
      <c r="N24" s="26"/>
      <c r="O24" s="28">
        <f aca="true" t="shared" si="31" ref="O24:T24">SUM(O25:O28)</f>
        <v>33.76989389920425</v>
      </c>
      <c r="P24" s="40">
        <f>SUM(P25:P28)</f>
        <v>5.6</v>
      </c>
      <c r="Q24" s="21">
        <f t="shared" si="31"/>
        <v>48182.4</v>
      </c>
      <c r="R24" s="21">
        <f t="shared" si="31"/>
        <v>49963.2</v>
      </c>
      <c r="S24" s="21">
        <f t="shared" si="31"/>
        <v>49486.079999999994</v>
      </c>
      <c r="T24" s="21">
        <f t="shared" si="31"/>
        <v>58087.67999999999</v>
      </c>
      <c r="U24" s="21">
        <f>SUM(U25:U28)</f>
        <v>54075.84</v>
      </c>
      <c r="V24" s="26"/>
      <c r="W24" s="28">
        <f aca="true" t="shared" si="32" ref="W24:AI24">SUM(W25:W28)</f>
        <v>33.76989389920425</v>
      </c>
      <c r="X24" s="40">
        <f t="shared" si="32"/>
        <v>1.71</v>
      </c>
      <c r="Y24" s="31">
        <f t="shared" si="32"/>
        <v>3814.6679999999997</v>
      </c>
      <c r="Z24" s="31">
        <f t="shared" si="32"/>
        <v>9576.684</v>
      </c>
      <c r="AA24" s="31">
        <f t="shared" si="32"/>
        <v>10541.124</v>
      </c>
      <c r="AB24" s="31">
        <f t="shared" si="32"/>
        <v>11359.872</v>
      </c>
      <c r="AC24" s="31">
        <f t="shared" si="32"/>
        <v>12303.792000000001</v>
      </c>
      <c r="AD24" s="31">
        <f t="shared" si="32"/>
        <v>9822.923999999999</v>
      </c>
      <c r="AE24" s="31">
        <f t="shared" si="32"/>
        <v>15186.852</v>
      </c>
      <c r="AF24" s="31">
        <f>SUM(AF25:AF28)</f>
        <v>6857.784</v>
      </c>
      <c r="AG24" s="31">
        <f t="shared" si="32"/>
        <v>14819.544000000002</v>
      </c>
      <c r="AH24" s="21">
        <f t="shared" si="32"/>
        <v>10580.112</v>
      </c>
      <c r="AI24" s="21">
        <f t="shared" si="32"/>
        <v>10939.212</v>
      </c>
      <c r="AJ24" s="26"/>
      <c r="AK24" s="28">
        <f aca="true" t="shared" si="33" ref="AK24:AP24">SUM(AK25:AK28)</f>
        <v>33.76989389920425</v>
      </c>
      <c r="AL24" s="40">
        <f t="shared" si="33"/>
        <v>1.71</v>
      </c>
      <c r="AM24" s="21">
        <f t="shared" si="33"/>
        <v>4001.3999999999996</v>
      </c>
      <c r="AN24" s="21">
        <f t="shared" si="33"/>
        <v>10368.756000000001</v>
      </c>
      <c r="AO24" s="21">
        <f t="shared" si="33"/>
        <v>10840.715999999999</v>
      </c>
      <c r="AP24" s="21">
        <f t="shared" si="33"/>
        <v>10532.916</v>
      </c>
      <c r="AQ24" s="21">
        <f aca="true" t="shared" si="34" ref="AQ24:AV24">SUM(AQ25:AQ28)</f>
        <v>10717.596</v>
      </c>
      <c r="AR24" s="21">
        <f t="shared" si="34"/>
        <v>10637.568000000001</v>
      </c>
      <c r="AS24" s="21">
        <f t="shared" si="34"/>
        <v>10619.1</v>
      </c>
      <c r="AT24" s="21">
        <f t="shared" si="34"/>
        <v>3952.152</v>
      </c>
      <c r="AU24" s="21">
        <f t="shared" si="34"/>
        <v>11924.172</v>
      </c>
      <c r="AV24" s="21">
        <f t="shared" si="34"/>
        <v>10740.168000000001</v>
      </c>
      <c r="AW24" s="21">
        <f>SUM(AW25:AW28)</f>
        <v>13138.955999999998</v>
      </c>
      <c r="AX24" s="21">
        <f>SUM(AX25:AX28)</f>
        <v>11322.936</v>
      </c>
      <c r="AY24" s="21">
        <f aca="true" t="shared" si="35" ref="AY24:BD24">SUM(AY25:AY28)</f>
        <v>11550.708</v>
      </c>
      <c r="AZ24" s="21">
        <f t="shared" si="35"/>
        <v>9299.663999999999</v>
      </c>
      <c r="BA24" s="21">
        <f t="shared" si="35"/>
        <v>11298.312</v>
      </c>
      <c r="BB24" s="21">
        <f t="shared" si="35"/>
        <v>11169.035999999998</v>
      </c>
      <c r="BC24" s="21">
        <f t="shared" si="35"/>
        <v>10465.2</v>
      </c>
      <c r="BD24" s="21">
        <f t="shared" si="35"/>
        <v>10549.332000000002</v>
      </c>
      <c r="BE24" s="21">
        <f aca="true" t="shared" si="36" ref="BE24:BP24">SUM(BE25:BE28)</f>
        <v>10237.428</v>
      </c>
      <c r="BF24" s="21">
        <f t="shared" si="36"/>
        <v>14788.764000000001</v>
      </c>
      <c r="BG24" s="21">
        <f t="shared" si="36"/>
        <v>10543.176</v>
      </c>
      <c r="BH24" s="21">
        <f t="shared" si="36"/>
        <v>10545.228</v>
      </c>
      <c r="BI24" s="21">
        <f t="shared" si="36"/>
        <v>10479.564</v>
      </c>
      <c r="BJ24" s="21">
        <f t="shared" si="36"/>
        <v>10627.307999999999</v>
      </c>
      <c r="BK24" s="21">
        <f t="shared" si="36"/>
        <v>10709.388</v>
      </c>
      <c r="BL24" s="21">
        <f t="shared" si="36"/>
        <v>10688.867999999999</v>
      </c>
      <c r="BM24" s="21">
        <f t="shared" si="36"/>
        <v>10600.632000000001</v>
      </c>
      <c r="BN24" s="21">
        <f t="shared" si="36"/>
        <v>10688.867999999999</v>
      </c>
      <c r="BO24" s="21">
        <f t="shared" si="36"/>
        <v>10264.104000000001</v>
      </c>
      <c r="BP24" s="21">
        <f t="shared" si="36"/>
        <v>10604.735999999999</v>
      </c>
      <c r="BQ24" s="26"/>
      <c r="BR24" s="28">
        <f>SUM(BR25:BR28)</f>
        <v>33.76989389920425</v>
      </c>
      <c r="BS24" s="46">
        <f>SUM(BS25:BS28)</f>
        <v>5.14</v>
      </c>
      <c r="BT24" s="21">
        <f>SUM(BT25:BT28)</f>
        <v>34657.992</v>
      </c>
      <c r="BU24" s="26"/>
      <c r="BV24" s="28">
        <f>SUM(BV25:BV28)</f>
        <v>33.76989389920425</v>
      </c>
      <c r="BW24" s="40">
        <f>SUM(BW25:BW28)</f>
        <v>1.71</v>
      </c>
      <c r="BX24" s="21">
        <f>SUM(BX25:BX28)</f>
        <v>11136.204000000002</v>
      </c>
      <c r="BY24" s="26"/>
      <c r="BZ24" s="28">
        <f aca="true" t="shared" si="37" ref="BZ24:CE24">SUM(BZ25:BZ28)</f>
        <v>33.76989389920425</v>
      </c>
      <c r="CA24" s="40">
        <f t="shared" si="37"/>
        <v>1.71</v>
      </c>
      <c r="CB24" s="21">
        <f t="shared" si="37"/>
        <v>4422.0599999999995</v>
      </c>
      <c r="CC24" s="21">
        <f t="shared" si="37"/>
        <v>9166.284</v>
      </c>
      <c r="CD24" s="21">
        <f t="shared" si="37"/>
        <v>10744.271999999999</v>
      </c>
      <c r="CE24" s="21">
        <f t="shared" si="37"/>
        <v>9841.392</v>
      </c>
      <c r="CF24" s="11"/>
      <c r="CG24" s="6">
        <f>SUM(CG25:CG28)</f>
        <v>33.76989389920425</v>
      </c>
      <c r="CH24" s="40">
        <f>SUM(CH25:CH28)</f>
        <v>5.34</v>
      </c>
      <c r="CI24" s="21">
        <f>SUM(CI25:CI28)</f>
        <v>49232.664000000004</v>
      </c>
      <c r="CJ24" s="21">
        <f>SUM(CJ25:CJ28)</f>
        <v>72301.464</v>
      </c>
      <c r="CK24" s="26"/>
      <c r="CL24" s="28">
        <f>SUM(CL25:CL28)</f>
        <v>33.76989389920425</v>
      </c>
      <c r="CM24" s="28">
        <f>SUM(CM25:CM28)</f>
        <v>0.43999999999999995</v>
      </c>
      <c r="CN24" s="21">
        <f>SUM(CN25:CN28)</f>
        <v>1840.6080000000002</v>
      </c>
    </row>
    <row r="25" spans="1:92" ht="12.75">
      <c r="A25" s="55" t="s">
        <v>34</v>
      </c>
      <c r="B25" s="55"/>
      <c r="C25" s="55"/>
      <c r="D25" s="55"/>
      <c r="E25" s="55"/>
      <c r="F25" s="55"/>
      <c r="G25" s="9" t="s">
        <v>21</v>
      </c>
      <c r="H25" s="10">
        <v>0.3445907540735127</v>
      </c>
      <c r="I25" s="12">
        <v>0</v>
      </c>
      <c r="J25" s="24">
        <f>$I$25*J39*$B$45</f>
        <v>0</v>
      </c>
      <c r="K25" s="24">
        <f>$I$25*K39*$B$45</f>
        <v>0</v>
      </c>
      <c r="L25" s="24">
        <f>$I$25*L39*$B$45</f>
        <v>0</v>
      </c>
      <c r="M25" s="24">
        <f>$I$25*M39*$B$45</f>
        <v>0</v>
      </c>
      <c r="N25" s="25" t="s">
        <v>21</v>
      </c>
      <c r="O25" s="23">
        <v>0.3445907540735127</v>
      </c>
      <c r="P25" s="12">
        <v>0</v>
      </c>
      <c r="Q25" s="24">
        <f>$P$25*Q39*$B$45</f>
        <v>0</v>
      </c>
      <c r="R25" s="24">
        <f>$P$25*R39*$B$45</f>
        <v>0</v>
      </c>
      <c r="S25" s="24">
        <f>$P$25*S39*$B$45</f>
        <v>0</v>
      </c>
      <c r="T25" s="24">
        <f>$P$25*T39*$B$45</f>
        <v>0</v>
      </c>
      <c r="U25" s="24">
        <f>$P$25*U39*$B$45</f>
        <v>0</v>
      </c>
      <c r="V25" s="25" t="s">
        <v>21</v>
      </c>
      <c r="W25" s="23">
        <v>0.3445907540735127</v>
      </c>
      <c r="X25" s="12">
        <v>0</v>
      </c>
      <c r="Y25" s="24">
        <f aca="true" t="shared" si="38" ref="Y25:AI25">$X$25*$B$45*Y39</f>
        <v>0</v>
      </c>
      <c r="Z25" s="24">
        <f t="shared" si="38"/>
        <v>0</v>
      </c>
      <c r="AA25" s="24">
        <f t="shared" si="38"/>
        <v>0</v>
      </c>
      <c r="AB25" s="24">
        <f t="shared" si="38"/>
        <v>0</v>
      </c>
      <c r="AC25" s="24">
        <f t="shared" si="38"/>
        <v>0</v>
      </c>
      <c r="AD25" s="24">
        <f t="shared" si="38"/>
        <v>0</v>
      </c>
      <c r="AE25" s="24">
        <f t="shared" si="38"/>
        <v>0</v>
      </c>
      <c r="AF25" s="24">
        <f t="shared" si="38"/>
        <v>0</v>
      </c>
      <c r="AG25" s="24">
        <f t="shared" si="38"/>
        <v>0</v>
      </c>
      <c r="AH25" s="24">
        <f t="shared" si="38"/>
        <v>0</v>
      </c>
      <c r="AI25" s="24">
        <f t="shared" si="38"/>
        <v>0</v>
      </c>
      <c r="AJ25" s="25" t="s">
        <v>21</v>
      </c>
      <c r="AK25" s="23">
        <v>0.3445907540735127</v>
      </c>
      <c r="AL25" s="12">
        <v>0</v>
      </c>
      <c r="AM25" s="24">
        <f aca="true" t="shared" si="39" ref="AM25:BP25">$AL$25*AM39*$B$45</f>
        <v>0</v>
      </c>
      <c r="AN25" s="24">
        <f t="shared" si="39"/>
        <v>0</v>
      </c>
      <c r="AO25" s="24">
        <f t="shared" si="39"/>
        <v>0</v>
      </c>
      <c r="AP25" s="24">
        <f t="shared" si="39"/>
        <v>0</v>
      </c>
      <c r="AQ25" s="24">
        <f t="shared" si="39"/>
        <v>0</v>
      </c>
      <c r="AR25" s="24">
        <f t="shared" si="39"/>
        <v>0</v>
      </c>
      <c r="AS25" s="24">
        <f t="shared" si="39"/>
        <v>0</v>
      </c>
      <c r="AT25" s="24">
        <f t="shared" si="39"/>
        <v>0</v>
      </c>
      <c r="AU25" s="24">
        <f t="shared" si="39"/>
        <v>0</v>
      </c>
      <c r="AV25" s="24">
        <f t="shared" si="39"/>
        <v>0</v>
      </c>
      <c r="AW25" s="24">
        <f t="shared" si="39"/>
        <v>0</v>
      </c>
      <c r="AX25" s="24">
        <f t="shared" si="39"/>
        <v>0</v>
      </c>
      <c r="AY25" s="24">
        <f t="shared" si="39"/>
        <v>0</v>
      </c>
      <c r="AZ25" s="24">
        <f t="shared" si="39"/>
        <v>0</v>
      </c>
      <c r="BA25" s="24">
        <f t="shared" si="39"/>
        <v>0</v>
      </c>
      <c r="BB25" s="24">
        <f t="shared" si="39"/>
        <v>0</v>
      </c>
      <c r="BC25" s="24">
        <f t="shared" si="39"/>
        <v>0</v>
      </c>
      <c r="BD25" s="24">
        <f t="shared" si="39"/>
        <v>0</v>
      </c>
      <c r="BE25" s="24">
        <f t="shared" si="39"/>
        <v>0</v>
      </c>
      <c r="BF25" s="24">
        <f t="shared" si="39"/>
        <v>0</v>
      </c>
      <c r="BG25" s="24">
        <f t="shared" si="39"/>
        <v>0</v>
      </c>
      <c r="BH25" s="24">
        <f t="shared" si="39"/>
        <v>0</v>
      </c>
      <c r="BI25" s="24">
        <f t="shared" si="39"/>
        <v>0</v>
      </c>
      <c r="BJ25" s="24">
        <f t="shared" si="39"/>
        <v>0</v>
      </c>
      <c r="BK25" s="24">
        <f t="shared" si="39"/>
        <v>0</v>
      </c>
      <c r="BL25" s="24">
        <f t="shared" si="39"/>
        <v>0</v>
      </c>
      <c r="BM25" s="24">
        <f t="shared" si="39"/>
        <v>0</v>
      </c>
      <c r="BN25" s="24">
        <f t="shared" si="39"/>
        <v>0</v>
      </c>
      <c r="BO25" s="24">
        <f t="shared" si="39"/>
        <v>0</v>
      </c>
      <c r="BP25" s="24">
        <f t="shared" si="39"/>
        <v>0</v>
      </c>
      <c r="BQ25" s="25" t="s">
        <v>21</v>
      </c>
      <c r="BR25" s="23">
        <v>0.3445907540735127</v>
      </c>
      <c r="BS25" s="45">
        <v>0</v>
      </c>
      <c r="BT25" s="24">
        <f>$BS$25*$B$45*BT39</f>
        <v>0</v>
      </c>
      <c r="BU25" s="25" t="s">
        <v>21</v>
      </c>
      <c r="BV25" s="23">
        <v>0.3445907540735127</v>
      </c>
      <c r="BW25" s="12">
        <v>0</v>
      </c>
      <c r="BX25" s="24">
        <f>$BW$25*$B$45*BX39</f>
        <v>0</v>
      </c>
      <c r="BY25" s="25" t="s">
        <v>21</v>
      </c>
      <c r="BZ25" s="23">
        <v>0.3445907540735127</v>
      </c>
      <c r="CA25" s="12">
        <v>0</v>
      </c>
      <c r="CB25" s="24">
        <f>$CA$25*$B$45*CB39</f>
        <v>0</v>
      </c>
      <c r="CC25" s="24">
        <f>$CA$25*$B$45*CC39</f>
        <v>0</v>
      </c>
      <c r="CD25" s="24">
        <f>$CA$25*$B$45*CD39</f>
        <v>0</v>
      </c>
      <c r="CE25" s="24">
        <f>$CA$25*$B$45*CE39</f>
        <v>0</v>
      </c>
      <c r="CF25" s="9" t="s">
        <v>21</v>
      </c>
      <c r="CG25" s="10">
        <v>0.3445907540735127</v>
      </c>
      <c r="CH25" s="12">
        <v>0</v>
      </c>
      <c r="CI25" s="24">
        <f>$CH$25*CI39*$B$45</f>
        <v>0</v>
      </c>
      <c r="CJ25" s="24">
        <f>$CH$25*CJ39*$B$45</f>
        <v>0</v>
      </c>
      <c r="CK25" s="25" t="s">
        <v>21</v>
      </c>
      <c r="CL25" s="23">
        <v>0.3445907540735127</v>
      </c>
      <c r="CM25" s="23">
        <v>0</v>
      </c>
      <c r="CN25" s="24">
        <f>$CM$25*CN39*$B$45</f>
        <v>0</v>
      </c>
    </row>
    <row r="26" spans="1:92" ht="37.5" customHeight="1">
      <c r="A26" s="64" t="s">
        <v>35</v>
      </c>
      <c r="B26" s="64"/>
      <c r="C26" s="64"/>
      <c r="D26" s="64"/>
      <c r="E26" s="64"/>
      <c r="F26" s="64"/>
      <c r="G26" s="9" t="s">
        <v>21</v>
      </c>
      <c r="H26" s="10">
        <v>7.580996589617279</v>
      </c>
      <c r="I26" s="12">
        <v>0.35</v>
      </c>
      <c r="J26" s="24">
        <f>$I$26*J39*$B$45</f>
        <v>3184.0199999999995</v>
      </c>
      <c r="K26" s="24">
        <f>$I$26*K39*$B$45</f>
        <v>1947.54</v>
      </c>
      <c r="L26" s="24">
        <f>$I$26*L39*$B$45</f>
        <v>2832.4799999999996</v>
      </c>
      <c r="M26" s="24">
        <f>$I$26*M39*$B$45</f>
        <v>2267.58</v>
      </c>
      <c r="N26" s="25" t="s">
        <v>21</v>
      </c>
      <c r="O26" s="23">
        <v>7.580996589617279</v>
      </c>
      <c r="P26" s="12">
        <v>0.35</v>
      </c>
      <c r="Q26" s="24">
        <f>$P$26*Q39*$B$45</f>
        <v>3011.3999999999996</v>
      </c>
      <c r="R26" s="24">
        <f>$P$26*R39*$B$45</f>
        <v>3122.7</v>
      </c>
      <c r="S26" s="24">
        <f>$P$26*S39*$B$45</f>
        <v>3092.879999999999</v>
      </c>
      <c r="T26" s="24">
        <f>$P$26*T39*$B$45</f>
        <v>3630.4799999999996</v>
      </c>
      <c r="U26" s="24">
        <f>$P$26*U39*$B$45</f>
        <v>3379.74</v>
      </c>
      <c r="V26" s="25" t="s">
        <v>21</v>
      </c>
      <c r="W26" s="23">
        <v>7.580996589617279</v>
      </c>
      <c r="X26" s="12">
        <v>0.11</v>
      </c>
      <c r="Y26" s="24">
        <f aca="true" t="shared" si="40" ref="Y26:AI26">$X$26*$B$45*Y39</f>
        <v>245.388</v>
      </c>
      <c r="Z26" s="24">
        <f t="shared" si="40"/>
        <v>616.044</v>
      </c>
      <c r="AA26" s="24">
        <f t="shared" si="40"/>
        <v>678.0840000000001</v>
      </c>
      <c r="AB26" s="24">
        <f t="shared" si="40"/>
        <v>730.7520000000001</v>
      </c>
      <c r="AC26" s="24">
        <f t="shared" si="40"/>
        <v>791.4720000000001</v>
      </c>
      <c r="AD26" s="24">
        <f t="shared" si="40"/>
        <v>631.884</v>
      </c>
      <c r="AE26" s="24">
        <f t="shared" si="40"/>
        <v>976.9320000000001</v>
      </c>
      <c r="AF26" s="24">
        <f t="shared" si="40"/>
        <v>441.144</v>
      </c>
      <c r="AG26" s="24">
        <f t="shared" si="40"/>
        <v>953.3040000000001</v>
      </c>
      <c r="AH26" s="24">
        <f t="shared" si="40"/>
        <v>680.5920000000001</v>
      </c>
      <c r="AI26" s="24">
        <f t="shared" si="40"/>
        <v>703.692</v>
      </c>
      <c r="AJ26" s="25" t="s">
        <v>21</v>
      </c>
      <c r="AK26" s="23">
        <v>7.580996589617279</v>
      </c>
      <c r="AL26" s="12">
        <v>0.11</v>
      </c>
      <c r="AM26" s="24">
        <f aca="true" t="shared" si="41" ref="AM26:BP26">$AL$26*AM39*$B$45</f>
        <v>257.4</v>
      </c>
      <c r="AN26" s="24">
        <f t="shared" si="41"/>
        <v>666.996</v>
      </c>
      <c r="AO26" s="24">
        <f t="shared" si="41"/>
        <v>697.3559999999999</v>
      </c>
      <c r="AP26" s="24">
        <f t="shared" si="41"/>
        <v>677.5559999999999</v>
      </c>
      <c r="AQ26" s="24">
        <f t="shared" si="41"/>
        <v>689.4359999999999</v>
      </c>
      <c r="AR26" s="24">
        <f t="shared" si="41"/>
        <v>684.288</v>
      </c>
      <c r="AS26" s="24">
        <f t="shared" si="41"/>
        <v>683.0999999999999</v>
      </c>
      <c r="AT26" s="24">
        <f t="shared" si="41"/>
        <v>254.232</v>
      </c>
      <c r="AU26" s="24">
        <f t="shared" si="41"/>
        <v>767.052</v>
      </c>
      <c r="AV26" s="24">
        <f t="shared" si="41"/>
        <v>690.8879999999999</v>
      </c>
      <c r="AW26" s="24">
        <f t="shared" si="41"/>
        <v>845.1959999999999</v>
      </c>
      <c r="AX26" s="24">
        <f t="shared" si="41"/>
        <v>728.376</v>
      </c>
      <c r="AY26" s="24">
        <f t="shared" si="41"/>
        <v>743.028</v>
      </c>
      <c r="AZ26" s="24">
        <f t="shared" si="41"/>
        <v>598.2239999999999</v>
      </c>
      <c r="BA26" s="24">
        <f t="shared" si="41"/>
        <v>726.792</v>
      </c>
      <c r="BB26" s="24">
        <f t="shared" si="41"/>
        <v>718.476</v>
      </c>
      <c r="BC26" s="24">
        <f t="shared" si="41"/>
        <v>673.2</v>
      </c>
      <c r="BD26" s="24">
        <f t="shared" si="41"/>
        <v>678.6120000000001</v>
      </c>
      <c r="BE26" s="24">
        <f t="shared" si="41"/>
        <v>658.548</v>
      </c>
      <c r="BF26" s="24">
        <f t="shared" si="41"/>
        <v>951.3240000000001</v>
      </c>
      <c r="BG26" s="24">
        <f t="shared" si="41"/>
        <v>678.2159999999999</v>
      </c>
      <c r="BH26" s="24">
        <f t="shared" si="41"/>
        <v>678.348</v>
      </c>
      <c r="BI26" s="24">
        <f t="shared" si="41"/>
        <v>674.124</v>
      </c>
      <c r="BJ26" s="24">
        <f t="shared" si="41"/>
        <v>683.628</v>
      </c>
      <c r="BK26" s="24">
        <f t="shared" si="41"/>
        <v>688.908</v>
      </c>
      <c r="BL26" s="24">
        <f t="shared" si="41"/>
        <v>687.588</v>
      </c>
      <c r="BM26" s="24">
        <f t="shared" si="41"/>
        <v>681.912</v>
      </c>
      <c r="BN26" s="24">
        <f t="shared" si="41"/>
        <v>687.588</v>
      </c>
      <c r="BO26" s="24">
        <f t="shared" si="41"/>
        <v>660.264</v>
      </c>
      <c r="BP26" s="24">
        <f t="shared" si="41"/>
        <v>682.1759999999999</v>
      </c>
      <c r="BQ26" s="25" t="s">
        <v>21</v>
      </c>
      <c r="BR26" s="23">
        <v>7.580996589617279</v>
      </c>
      <c r="BS26" s="12">
        <v>0.35</v>
      </c>
      <c r="BT26" s="24">
        <f>$BS$26*$B$45*BT39</f>
        <v>2359.9799999999996</v>
      </c>
      <c r="BU26" s="25" t="s">
        <v>21</v>
      </c>
      <c r="BV26" s="23">
        <v>7.580996589617279</v>
      </c>
      <c r="BW26" s="12">
        <v>0.11</v>
      </c>
      <c r="BX26" s="24">
        <f>$BW$26*$B$45*BX39</f>
        <v>716.3640000000001</v>
      </c>
      <c r="BY26" s="25" t="s">
        <v>21</v>
      </c>
      <c r="BZ26" s="23">
        <v>7.580996589617279</v>
      </c>
      <c r="CA26" s="12">
        <v>0.11</v>
      </c>
      <c r="CB26" s="24">
        <f>$CA$26*$B$45*CB39</f>
        <v>284.46000000000004</v>
      </c>
      <c r="CC26" s="24">
        <f>$CA$26*$B$45*CC39</f>
        <v>589.644</v>
      </c>
      <c r="CD26" s="24">
        <f>$CA$26*$B$45*CD39</f>
        <v>691.152</v>
      </c>
      <c r="CE26" s="24">
        <f>$CA$26*$B$45*CE39</f>
        <v>633.0720000000001</v>
      </c>
      <c r="CF26" s="9" t="s">
        <v>21</v>
      </c>
      <c r="CG26" s="10">
        <v>7.580996589617279</v>
      </c>
      <c r="CH26" s="12">
        <v>0.35</v>
      </c>
      <c r="CI26" s="24">
        <f>$CH$26*CI39*$B$45</f>
        <v>3226.8599999999997</v>
      </c>
      <c r="CJ26" s="24">
        <f>$CH$26*CJ39*$B$45</f>
        <v>4738.86</v>
      </c>
      <c r="CK26" s="25" t="s">
        <v>21</v>
      </c>
      <c r="CL26" s="23">
        <v>7.580996589617279</v>
      </c>
      <c r="CM26" s="23">
        <v>0.05</v>
      </c>
      <c r="CN26" s="24">
        <f>$CM$26*CN39*$B$45</f>
        <v>209.16000000000003</v>
      </c>
    </row>
    <row r="27" spans="1:92" ht="45" customHeight="1">
      <c r="A27" s="64" t="s">
        <v>36</v>
      </c>
      <c r="B27" s="64"/>
      <c r="C27" s="64"/>
      <c r="D27" s="64"/>
      <c r="E27" s="64"/>
      <c r="F27" s="64"/>
      <c r="G27" s="13" t="s">
        <v>22</v>
      </c>
      <c r="H27" s="14">
        <v>2.067544524441076</v>
      </c>
      <c r="I27" s="12">
        <v>0.04</v>
      </c>
      <c r="J27" s="24">
        <f>$I$27*J39*$B$45</f>
        <v>363.88800000000003</v>
      </c>
      <c r="K27" s="24">
        <f>$I$27*K39*$B$45</f>
        <v>222.57599999999996</v>
      </c>
      <c r="L27" s="24">
        <f>$I$27*L39*$B$45</f>
        <v>323.712</v>
      </c>
      <c r="M27" s="24">
        <f>$I$27*M39*$B$45</f>
        <v>259.152</v>
      </c>
      <c r="N27" s="27" t="s">
        <v>22</v>
      </c>
      <c r="O27" s="29">
        <v>2.067544524441076</v>
      </c>
      <c r="P27" s="12">
        <v>0.04</v>
      </c>
      <c r="Q27" s="24">
        <f>$P$27*Q39*$B$45</f>
        <v>344.15999999999997</v>
      </c>
      <c r="R27" s="24">
        <f>$P$27*R39*$B$45</f>
        <v>356.88</v>
      </c>
      <c r="S27" s="24">
        <f>$P$27*S39*$B$45</f>
        <v>353.472</v>
      </c>
      <c r="T27" s="24">
        <f>$P$27*T39*$B$45</f>
        <v>414.91200000000003</v>
      </c>
      <c r="U27" s="24">
        <f>$P$27*U39*$B$45</f>
        <v>386.25600000000003</v>
      </c>
      <c r="V27" s="27" t="s">
        <v>22</v>
      </c>
      <c r="W27" s="29">
        <v>2.067544524441076</v>
      </c>
      <c r="X27" s="12">
        <v>0.04</v>
      </c>
      <c r="Y27" s="24">
        <f aca="true" t="shared" si="42" ref="Y27:AI27">$X$27*$B$45*Y39</f>
        <v>89.232</v>
      </c>
      <c r="Z27" s="24">
        <f t="shared" si="42"/>
        <v>224.016</v>
      </c>
      <c r="AA27" s="24">
        <f t="shared" si="42"/>
        <v>246.57600000000002</v>
      </c>
      <c r="AB27" s="24">
        <f t="shared" si="42"/>
        <v>265.728</v>
      </c>
      <c r="AC27" s="24">
        <f t="shared" si="42"/>
        <v>287.808</v>
      </c>
      <c r="AD27" s="24">
        <f t="shared" si="42"/>
        <v>229.77599999999998</v>
      </c>
      <c r="AE27" s="24">
        <f t="shared" si="42"/>
        <v>355.248</v>
      </c>
      <c r="AF27" s="24">
        <f t="shared" si="42"/>
        <v>160.416</v>
      </c>
      <c r="AG27" s="24">
        <f t="shared" si="42"/>
        <v>346.656</v>
      </c>
      <c r="AH27" s="24">
        <f t="shared" si="42"/>
        <v>247.488</v>
      </c>
      <c r="AI27" s="24">
        <f t="shared" si="42"/>
        <v>255.888</v>
      </c>
      <c r="AJ27" s="27" t="s">
        <v>22</v>
      </c>
      <c r="AK27" s="29">
        <v>2.067544524441076</v>
      </c>
      <c r="AL27" s="12">
        <v>0.04</v>
      </c>
      <c r="AM27" s="24">
        <f aca="true" t="shared" si="43" ref="AM27:BP27">$AL$27*AM39*$B$45</f>
        <v>93.6</v>
      </c>
      <c r="AN27" s="24">
        <f t="shared" si="43"/>
        <v>242.54399999999998</v>
      </c>
      <c r="AO27" s="24">
        <f t="shared" si="43"/>
        <v>253.58399999999997</v>
      </c>
      <c r="AP27" s="24">
        <f t="shared" si="43"/>
        <v>246.38400000000001</v>
      </c>
      <c r="AQ27" s="24">
        <f t="shared" si="43"/>
        <v>250.704</v>
      </c>
      <c r="AR27" s="24">
        <f t="shared" si="43"/>
        <v>248.832</v>
      </c>
      <c r="AS27" s="24">
        <f t="shared" si="43"/>
        <v>248.39999999999998</v>
      </c>
      <c r="AT27" s="24">
        <f t="shared" si="43"/>
        <v>92.448</v>
      </c>
      <c r="AU27" s="24">
        <f t="shared" si="43"/>
        <v>278.928</v>
      </c>
      <c r="AV27" s="24">
        <f t="shared" si="43"/>
        <v>251.232</v>
      </c>
      <c r="AW27" s="24">
        <f t="shared" si="43"/>
        <v>307.344</v>
      </c>
      <c r="AX27" s="24">
        <f t="shared" si="43"/>
        <v>264.864</v>
      </c>
      <c r="AY27" s="24">
        <f t="shared" si="43"/>
        <v>270.192</v>
      </c>
      <c r="AZ27" s="24">
        <f t="shared" si="43"/>
        <v>217.536</v>
      </c>
      <c r="BA27" s="24">
        <f t="shared" si="43"/>
        <v>264.288</v>
      </c>
      <c r="BB27" s="24">
        <f t="shared" si="43"/>
        <v>261.264</v>
      </c>
      <c r="BC27" s="24">
        <f t="shared" si="43"/>
        <v>244.8</v>
      </c>
      <c r="BD27" s="24">
        <f t="shared" si="43"/>
        <v>246.768</v>
      </c>
      <c r="BE27" s="24">
        <f t="shared" si="43"/>
        <v>239.47199999999998</v>
      </c>
      <c r="BF27" s="24">
        <f t="shared" si="43"/>
        <v>345.93600000000004</v>
      </c>
      <c r="BG27" s="24">
        <f t="shared" si="43"/>
        <v>246.624</v>
      </c>
      <c r="BH27" s="24">
        <f t="shared" si="43"/>
        <v>246.67200000000003</v>
      </c>
      <c r="BI27" s="24">
        <f t="shared" si="43"/>
        <v>245.13600000000002</v>
      </c>
      <c r="BJ27" s="24">
        <f t="shared" si="43"/>
        <v>248.592</v>
      </c>
      <c r="BK27" s="24">
        <f t="shared" si="43"/>
        <v>250.512</v>
      </c>
      <c r="BL27" s="24">
        <f t="shared" si="43"/>
        <v>250.03199999999998</v>
      </c>
      <c r="BM27" s="24">
        <f t="shared" si="43"/>
        <v>247.96800000000002</v>
      </c>
      <c r="BN27" s="24">
        <f t="shared" si="43"/>
        <v>250.03199999999998</v>
      </c>
      <c r="BO27" s="24">
        <f t="shared" si="43"/>
        <v>240.096</v>
      </c>
      <c r="BP27" s="24">
        <f t="shared" si="43"/>
        <v>248.06399999999996</v>
      </c>
      <c r="BQ27" s="27" t="s">
        <v>22</v>
      </c>
      <c r="BR27" s="29">
        <v>2.067544524441076</v>
      </c>
      <c r="BS27" s="45">
        <v>0.04</v>
      </c>
      <c r="BT27" s="24">
        <f>$BS$27*$B$45*BT39</f>
        <v>269.712</v>
      </c>
      <c r="BU27" s="27" t="s">
        <v>22</v>
      </c>
      <c r="BV27" s="29">
        <v>2.067544524441076</v>
      </c>
      <c r="BW27" s="12">
        <v>0.04</v>
      </c>
      <c r="BX27" s="24">
        <f>$BW$27*$B$45*BX39</f>
        <v>260.49600000000004</v>
      </c>
      <c r="BY27" s="27" t="s">
        <v>22</v>
      </c>
      <c r="BZ27" s="29">
        <v>2.067544524441076</v>
      </c>
      <c r="CA27" s="12">
        <v>0.04</v>
      </c>
      <c r="CB27" s="24">
        <f>$CA$27*$B$45*CB39</f>
        <v>103.44</v>
      </c>
      <c r="CC27" s="24">
        <f>$CA$27*$B$45*CC39</f>
        <v>214.416</v>
      </c>
      <c r="CD27" s="24">
        <f>$CA$27*$B$45*CD39</f>
        <v>251.328</v>
      </c>
      <c r="CE27" s="24">
        <f>$CA$27*$B$45*CE39</f>
        <v>230.208</v>
      </c>
      <c r="CF27" s="13" t="s">
        <v>22</v>
      </c>
      <c r="CG27" s="14">
        <v>2.067544524441076</v>
      </c>
      <c r="CH27" s="12">
        <v>0.04</v>
      </c>
      <c r="CI27" s="24">
        <f>$CH$27*CI39*$B$45</f>
        <v>368.784</v>
      </c>
      <c r="CJ27" s="24">
        <f>$CH$27*CJ39*$B$45</f>
        <v>541.584</v>
      </c>
      <c r="CK27" s="27" t="s">
        <v>22</v>
      </c>
      <c r="CL27" s="29">
        <v>2.067544524441076</v>
      </c>
      <c r="CM27" s="23">
        <v>0.04</v>
      </c>
      <c r="CN27" s="24">
        <f>$CM$27*CN39*$B$45</f>
        <v>167.328</v>
      </c>
    </row>
    <row r="28" spans="1:92" ht="68.25" customHeight="1">
      <c r="A28" s="64" t="s">
        <v>37</v>
      </c>
      <c r="B28" s="64"/>
      <c r="C28" s="64"/>
      <c r="D28" s="64"/>
      <c r="E28" s="64"/>
      <c r="F28" s="64"/>
      <c r="G28" s="9" t="s">
        <v>21</v>
      </c>
      <c r="H28" s="10">
        <v>23.776762031072376</v>
      </c>
      <c r="I28" s="12">
        <v>5.21</v>
      </c>
      <c r="J28" s="24">
        <f>$I$28*J39*$B$45</f>
        <v>47396.412</v>
      </c>
      <c r="K28" s="24">
        <f>$I$28*K39*$B$45</f>
        <v>28990.523999999998</v>
      </c>
      <c r="L28" s="24">
        <f>$I$28*L39*$B$45</f>
        <v>42163.488</v>
      </c>
      <c r="M28" s="24">
        <f>$I$28*M39*$B$45</f>
        <v>33754.547999999995</v>
      </c>
      <c r="N28" s="25" t="s">
        <v>21</v>
      </c>
      <c r="O28" s="23">
        <v>23.776762031072376</v>
      </c>
      <c r="P28" s="12">
        <v>5.21</v>
      </c>
      <c r="Q28" s="24">
        <f>$P$28*Q39*$B$45</f>
        <v>44826.840000000004</v>
      </c>
      <c r="R28" s="24">
        <f>$P$28*R39*$B$45</f>
        <v>46483.619999999995</v>
      </c>
      <c r="S28" s="24">
        <f>$P$28*S39*$B$45</f>
        <v>46039.727999999996</v>
      </c>
      <c r="T28" s="24">
        <f>$P$28*T39*$B$45</f>
        <v>54042.28799999999</v>
      </c>
      <c r="U28" s="24">
        <f>$P$28*U39*$B$45</f>
        <v>50309.844</v>
      </c>
      <c r="V28" s="25" t="s">
        <v>21</v>
      </c>
      <c r="W28" s="23">
        <v>23.776762031072376</v>
      </c>
      <c r="X28" s="12">
        <v>1.56</v>
      </c>
      <c r="Y28" s="24">
        <f aca="true" t="shared" si="44" ref="Y28:AI28">$X$28*$B$45*Y39</f>
        <v>3480.048</v>
      </c>
      <c r="Z28" s="24">
        <f t="shared" si="44"/>
        <v>8736.624</v>
      </c>
      <c r="AA28" s="24">
        <f t="shared" si="44"/>
        <v>9616.464</v>
      </c>
      <c r="AB28" s="24">
        <f t="shared" si="44"/>
        <v>10363.392</v>
      </c>
      <c r="AC28" s="24">
        <f t="shared" si="44"/>
        <v>11224.512</v>
      </c>
      <c r="AD28" s="24">
        <f t="shared" si="44"/>
        <v>8961.264</v>
      </c>
      <c r="AE28" s="24">
        <f t="shared" si="44"/>
        <v>13854.672</v>
      </c>
      <c r="AF28" s="24">
        <f t="shared" si="44"/>
        <v>6256.223999999999</v>
      </c>
      <c r="AG28" s="24">
        <f t="shared" si="44"/>
        <v>13519.584</v>
      </c>
      <c r="AH28" s="24">
        <f t="shared" si="44"/>
        <v>9652.032</v>
      </c>
      <c r="AI28" s="24">
        <f t="shared" si="44"/>
        <v>9979.632</v>
      </c>
      <c r="AJ28" s="25" t="s">
        <v>21</v>
      </c>
      <c r="AK28" s="23">
        <v>23.776762031072376</v>
      </c>
      <c r="AL28" s="12">
        <v>1.56</v>
      </c>
      <c r="AM28" s="24">
        <f aca="true" t="shared" si="45" ref="AM28:BP28">$AL$28*AM39*$B$45</f>
        <v>3650.3999999999996</v>
      </c>
      <c r="AN28" s="24">
        <f t="shared" si="45"/>
        <v>9459.216</v>
      </c>
      <c r="AO28" s="24">
        <f t="shared" si="45"/>
        <v>9889.775999999998</v>
      </c>
      <c r="AP28" s="24">
        <f t="shared" si="45"/>
        <v>9608.975999999999</v>
      </c>
      <c r="AQ28" s="24">
        <f t="shared" si="45"/>
        <v>9777.456</v>
      </c>
      <c r="AR28" s="24">
        <f t="shared" si="45"/>
        <v>9704.448</v>
      </c>
      <c r="AS28" s="24">
        <f t="shared" si="45"/>
        <v>9687.6</v>
      </c>
      <c r="AT28" s="24">
        <f t="shared" si="45"/>
        <v>3605.472</v>
      </c>
      <c r="AU28" s="24">
        <f t="shared" si="45"/>
        <v>10878.192000000001</v>
      </c>
      <c r="AV28" s="24">
        <f t="shared" si="45"/>
        <v>9798.048</v>
      </c>
      <c r="AW28" s="24">
        <f t="shared" si="45"/>
        <v>11986.416</v>
      </c>
      <c r="AX28" s="24">
        <f t="shared" si="45"/>
        <v>10329.696</v>
      </c>
      <c r="AY28" s="24">
        <f t="shared" si="45"/>
        <v>10537.488000000001</v>
      </c>
      <c r="AZ28" s="24">
        <f t="shared" si="45"/>
        <v>8483.903999999999</v>
      </c>
      <c r="BA28" s="24">
        <f t="shared" si="45"/>
        <v>10307.232</v>
      </c>
      <c r="BB28" s="24">
        <f t="shared" si="45"/>
        <v>10189.295999999998</v>
      </c>
      <c r="BC28" s="24">
        <f t="shared" si="45"/>
        <v>9547.2</v>
      </c>
      <c r="BD28" s="24">
        <f t="shared" si="45"/>
        <v>9623.952000000001</v>
      </c>
      <c r="BE28" s="24">
        <f t="shared" si="45"/>
        <v>9339.408</v>
      </c>
      <c r="BF28" s="24">
        <f t="shared" si="45"/>
        <v>13491.504</v>
      </c>
      <c r="BG28" s="24">
        <f t="shared" si="45"/>
        <v>9618.336</v>
      </c>
      <c r="BH28" s="24">
        <f t="shared" si="45"/>
        <v>9620.207999999999</v>
      </c>
      <c r="BI28" s="24">
        <f t="shared" si="45"/>
        <v>9560.304</v>
      </c>
      <c r="BJ28" s="24">
        <f t="shared" si="45"/>
        <v>9695.088</v>
      </c>
      <c r="BK28" s="24">
        <f t="shared" si="45"/>
        <v>9769.968</v>
      </c>
      <c r="BL28" s="24">
        <f t="shared" si="45"/>
        <v>9751.248</v>
      </c>
      <c r="BM28" s="24">
        <f t="shared" si="45"/>
        <v>9670.752</v>
      </c>
      <c r="BN28" s="24">
        <f t="shared" si="45"/>
        <v>9751.248</v>
      </c>
      <c r="BO28" s="24">
        <f t="shared" si="45"/>
        <v>9363.744</v>
      </c>
      <c r="BP28" s="24">
        <f t="shared" si="45"/>
        <v>9674.496</v>
      </c>
      <c r="BQ28" s="25" t="s">
        <v>21</v>
      </c>
      <c r="BR28" s="23">
        <v>23.776762031072376</v>
      </c>
      <c r="BS28" s="45">
        <v>4.75</v>
      </c>
      <c r="BT28" s="24">
        <f>$BS$28*$B$45*BT39</f>
        <v>32028.3</v>
      </c>
      <c r="BU28" s="25" t="s">
        <v>21</v>
      </c>
      <c r="BV28" s="23">
        <v>23.776762031072376</v>
      </c>
      <c r="BW28" s="12">
        <v>1.56</v>
      </c>
      <c r="BX28" s="24">
        <f>$BW$28*$B$45*BX39</f>
        <v>10159.344000000001</v>
      </c>
      <c r="BY28" s="25" t="s">
        <v>21</v>
      </c>
      <c r="BZ28" s="23">
        <v>23.776762031072376</v>
      </c>
      <c r="CA28" s="12">
        <v>1.56</v>
      </c>
      <c r="CB28" s="24">
        <f>$CA$28*$B$45*CB39</f>
        <v>4034.16</v>
      </c>
      <c r="CC28" s="24">
        <f>$CA$28*$B$45*CC39</f>
        <v>8362.224</v>
      </c>
      <c r="CD28" s="24">
        <f>$CA$28*$B$45*CD39</f>
        <v>9801.792</v>
      </c>
      <c r="CE28" s="24">
        <f>$CA$28*$B$45*CE39</f>
        <v>8978.112</v>
      </c>
      <c r="CF28" s="9" t="s">
        <v>21</v>
      </c>
      <c r="CG28" s="10">
        <v>23.776762031072376</v>
      </c>
      <c r="CH28" s="12">
        <v>4.95</v>
      </c>
      <c r="CI28" s="24">
        <f>$CH$28*CI39*$B$45</f>
        <v>45637.020000000004</v>
      </c>
      <c r="CJ28" s="24">
        <f>$CH$28*CJ39*$B$45</f>
        <v>67021.02</v>
      </c>
      <c r="CK28" s="25" t="s">
        <v>21</v>
      </c>
      <c r="CL28" s="23">
        <v>23.776762031072376</v>
      </c>
      <c r="CM28" s="23">
        <v>0.35</v>
      </c>
      <c r="CN28" s="24">
        <f>$CM$28*CN39*$B$45</f>
        <v>1464.1200000000001</v>
      </c>
    </row>
    <row r="29" spans="1:92" ht="12.75">
      <c r="A29" s="60" t="s">
        <v>23</v>
      </c>
      <c r="B29" s="60"/>
      <c r="C29" s="60"/>
      <c r="D29" s="60"/>
      <c r="E29" s="60"/>
      <c r="F29" s="60"/>
      <c r="G29" s="11"/>
      <c r="H29" s="6">
        <f>SUM(H30:H32)</f>
        <v>14.81716559302766</v>
      </c>
      <c r="I29" s="40">
        <f>SUM(I30:I35)</f>
        <v>3.15</v>
      </c>
      <c r="J29" s="21">
        <f>SUM(J30:J35)</f>
        <v>28656.18</v>
      </c>
      <c r="K29" s="21">
        <f>SUM(K30:K35)</f>
        <v>17527.86</v>
      </c>
      <c r="L29" s="21">
        <f>SUM(L30:L35)</f>
        <v>25492.320000000003</v>
      </c>
      <c r="M29" s="21">
        <f>SUM(M30:M35)</f>
        <v>20408.219999999998</v>
      </c>
      <c r="N29" s="26"/>
      <c r="O29" s="28">
        <f>SUM(O30:O32)</f>
        <v>14.81716559302766</v>
      </c>
      <c r="P29" s="40">
        <f>SUM(P30:P35)</f>
        <v>3.15</v>
      </c>
      <c r="Q29" s="21">
        <f>SUM(Q30:Q35)</f>
        <v>27102.6</v>
      </c>
      <c r="R29" s="28">
        <f>SUM(R30:R35)</f>
        <v>28104.3</v>
      </c>
      <c r="S29" s="21">
        <f>SUM(S30:S35)</f>
        <v>27835.92</v>
      </c>
      <c r="T29" s="21">
        <f>SUM(T30:T35)</f>
        <v>32674.320000000007</v>
      </c>
      <c r="U29" s="21">
        <f>SUM(U30:U35)</f>
        <v>30417.66</v>
      </c>
      <c r="V29" s="26"/>
      <c r="W29" s="28">
        <f>SUM(W30:W32)</f>
        <v>14.81716559302766</v>
      </c>
      <c r="X29" s="40">
        <f aca="true" t="shared" si="46" ref="X29:AG29">SUM(X30:X35)</f>
        <v>3.44</v>
      </c>
      <c r="Y29" s="31">
        <f t="shared" si="46"/>
        <v>7673.951999999999</v>
      </c>
      <c r="Z29" s="31">
        <f t="shared" si="46"/>
        <v>19265.376</v>
      </c>
      <c r="AA29" s="31">
        <f t="shared" si="46"/>
        <v>21205.536</v>
      </c>
      <c r="AB29" s="31">
        <f t="shared" si="46"/>
        <v>22852.608000000004</v>
      </c>
      <c r="AC29" s="31">
        <f t="shared" si="46"/>
        <v>24751.488</v>
      </c>
      <c r="AD29" s="31">
        <f t="shared" si="46"/>
        <v>19760.736</v>
      </c>
      <c r="AE29" s="31">
        <f t="shared" si="46"/>
        <v>30551.328000000005</v>
      </c>
      <c r="AF29" s="31">
        <f>SUM(AF30:AF35)</f>
        <v>13795.776</v>
      </c>
      <c r="AG29" s="31">
        <f t="shared" si="46"/>
        <v>29812.416</v>
      </c>
      <c r="AH29" s="21">
        <f>SUM(AH30:AH35)</f>
        <v>21283.968</v>
      </c>
      <c r="AI29" s="21">
        <f>SUM(AI30:AI35)</f>
        <v>22006.368</v>
      </c>
      <c r="AJ29" s="26"/>
      <c r="AK29" s="28">
        <f>SUM(AK30:AK32)</f>
        <v>14.81716559302766</v>
      </c>
      <c r="AL29" s="40">
        <f aca="true" t="shared" si="47" ref="AL29:AX29">SUM(AL30:AL35)</f>
        <v>3.44</v>
      </c>
      <c r="AM29" s="28">
        <f t="shared" si="47"/>
        <v>8049.599999999999</v>
      </c>
      <c r="AN29" s="28">
        <f t="shared" si="47"/>
        <v>20858.784</v>
      </c>
      <c r="AO29" s="28">
        <f t="shared" si="47"/>
        <v>21808.224</v>
      </c>
      <c r="AP29" s="28">
        <f t="shared" si="47"/>
        <v>21189.023999999998</v>
      </c>
      <c r="AQ29" s="28">
        <f t="shared" si="47"/>
        <v>21560.543999999998</v>
      </c>
      <c r="AR29" s="28">
        <f t="shared" si="47"/>
        <v>21399.552</v>
      </c>
      <c r="AS29" s="28">
        <f t="shared" si="47"/>
        <v>21362.399999999998</v>
      </c>
      <c r="AT29" s="28">
        <f t="shared" si="47"/>
        <v>7950.527999999999</v>
      </c>
      <c r="AU29" s="28">
        <f t="shared" si="47"/>
        <v>23987.807999999997</v>
      </c>
      <c r="AV29" s="28">
        <f t="shared" si="47"/>
        <v>21605.951999999997</v>
      </c>
      <c r="AW29" s="28">
        <f t="shared" si="47"/>
        <v>26431.584</v>
      </c>
      <c r="AX29" s="28">
        <f t="shared" si="47"/>
        <v>22778.304</v>
      </c>
      <c r="AY29" s="28">
        <f aca="true" t="shared" si="48" ref="AY29:BD29">SUM(AY30:AY35)</f>
        <v>23236.512</v>
      </c>
      <c r="AZ29" s="28">
        <f t="shared" si="48"/>
        <v>18708.095999999998</v>
      </c>
      <c r="BA29" s="28">
        <f t="shared" si="48"/>
        <v>22728.768</v>
      </c>
      <c r="BB29" s="28">
        <f t="shared" si="48"/>
        <v>22468.703999999998</v>
      </c>
      <c r="BC29" s="28">
        <f t="shared" si="48"/>
        <v>21052.800000000003</v>
      </c>
      <c r="BD29" s="28">
        <f t="shared" si="48"/>
        <v>21222.048000000003</v>
      </c>
      <c r="BE29" s="28">
        <f aca="true" t="shared" si="49" ref="BE29:BP29">SUM(BE30:BE35)</f>
        <v>20594.591999999997</v>
      </c>
      <c r="BF29" s="28">
        <f t="shared" si="49"/>
        <v>29750.496000000003</v>
      </c>
      <c r="BG29" s="28">
        <f t="shared" si="49"/>
        <v>21209.663999999997</v>
      </c>
      <c r="BH29" s="28">
        <f t="shared" si="49"/>
        <v>21213.791999999998</v>
      </c>
      <c r="BI29" s="28">
        <f t="shared" si="49"/>
        <v>21081.696</v>
      </c>
      <c r="BJ29" s="28">
        <f t="shared" si="49"/>
        <v>21378.912000000004</v>
      </c>
      <c r="BK29" s="28">
        <f t="shared" si="49"/>
        <v>21544.032</v>
      </c>
      <c r="BL29" s="28">
        <f t="shared" si="49"/>
        <v>21502.752</v>
      </c>
      <c r="BM29" s="28">
        <f t="shared" si="49"/>
        <v>21325.248</v>
      </c>
      <c r="BN29" s="28">
        <f t="shared" si="49"/>
        <v>21502.752</v>
      </c>
      <c r="BO29" s="28">
        <f t="shared" si="49"/>
        <v>20648.256</v>
      </c>
      <c r="BP29" s="28">
        <f t="shared" si="49"/>
        <v>21333.503999999997</v>
      </c>
      <c r="BQ29" s="26"/>
      <c r="BR29" s="28">
        <f>SUM(BR30:BR32)</f>
        <v>14.81716559302766</v>
      </c>
      <c r="BS29" s="46">
        <f>SUM(BS30:BS35)</f>
        <v>3.15</v>
      </c>
      <c r="BT29" s="28">
        <f>SUM(BT30:BT35)</f>
        <v>21239.82</v>
      </c>
      <c r="BU29" s="26"/>
      <c r="BV29" s="28">
        <f>SUM(BV30:BV32)</f>
        <v>14.81716559302766</v>
      </c>
      <c r="BW29" s="40">
        <f>SUM(BW30:BW35)</f>
        <v>3.44</v>
      </c>
      <c r="BX29" s="28">
        <f>SUM(BX30:BX35)</f>
        <v>22402.656000000006</v>
      </c>
      <c r="BY29" s="26"/>
      <c r="BZ29" s="28">
        <f>SUM(BZ30:BZ32)</f>
        <v>14.81716559302766</v>
      </c>
      <c r="CA29" s="40">
        <f>SUM(CA30:CA35)</f>
        <v>3.44</v>
      </c>
      <c r="CB29" s="28">
        <f>SUM(CB30:CB35)</f>
        <v>8895.84</v>
      </c>
      <c r="CC29" s="28">
        <f>SUM(CC30:CC35)</f>
        <v>18439.776</v>
      </c>
      <c r="CD29" s="28">
        <f>SUM(CD30:CD35)</f>
        <v>21614.208000000002</v>
      </c>
      <c r="CE29" s="28">
        <f>SUM(CE30:CE35)</f>
        <v>19797.888000000003</v>
      </c>
      <c r="CF29" s="11"/>
      <c r="CG29" s="6">
        <f>SUM(CG30:CG32)</f>
        <v>14.81716559302766</v>
      </c>
      <c r="CH29" s="40">
        <f>SUM(CH30:CH35)</f>
        <v>2.9499999999999997</v>
      </c>
      <c r="CI29" s="21">
        <f>SUM(CI30:CI35)</f>
        <v>27197.82</v>
      </c>
      <c r="CJ29" s="21">
        <f>SUM(CJ30:CJ35)</f>
        <v>39941.82</v>
      </c>
      <c r="CK29" s="26"/>
      <c r="CL29" s="28">
        <f>SUM(CL30:CL32)</f>
        <v>14.81716559302766</v>
      </c>
      <c r="CM29" s="28">
        <f>SUM(CM30:CM35)</f>
        <v>1.26</v>
      </c>
      <c r="CN29" s="28">
        <f>SUM(CN30:CN35)</f>
        <v>5270.832</v>
      </c>
    </row>
    <row r="30" spans="1:92" ht="95.25" customHeight="1">
      <c r="A30" s="64" t="s">
        <v>38</v>
      </c>
      <c r="B30" s="64"/>
      <c r="C30" s="64"/>
      <c r="D30" s="64"/>
      <c r="E30" s="64"/>
      <c r="F30" s="64"/>
      <c r="G30" s="13" t="s">
        <v>24</v>
      </c>
      <c r="H30" s="14">
        <v>11.753978779840848</v>
      </c>
      <c r="I30" s="12">
        <v>1.36</v>
      </c>
      <c r="J30" s="30">
        <f>$I$30*J39*$B$45</f>
        <v>12372.192000000001</v>
      </c>
      <c r="K30" s="30">
        <f>$I$30*K39*$B$45</f>
        <v>7567.584000000001</v>
      </c>
      <c r="L30" s="30">
        <f>$I$30*L39*$B$45</f>
        <v>11006.208</v>
      </c>
      <c r="M30" s="30">
        <f>$I$30*M39*$B$45</f>
        <v>8811.168</v>
      </c>
      <c r="N30" s="27" t="s">
        <v>24</v>
      </c>
      <c r="O30" s="29">
        <v>11.753978779840848</v>
      </c>
      <c r="P30" s="12">
        <v>1.36</v>
      </c>
      <c r="Q30" s="30">
        <f>$P$30*Q39*$B$45</f>
        <v>11701.440000000002</v>
      </c>
      <c r="R30" s="30">
        <f>$P$30*R39*$B$45</f>
        <v>12133.920000000002</v>
      </c>
      <c r="S30" s="30">
        <f>$P$30*S39*$B$45</f>
        <v>12018.048</v>
      </c>
      <c r="T30" s="30">
        <f>$P$30*T39*$B$45</f>
        <v>14107.008000000002</v>
      </c>
      <c r="U30" s="30">
        <f>$P$30*U39*$B$45</f>
        <v>13132.704000000002</v>
      </c>
      <c r="V30" s="27" t="s">
        <v>24</v>
      </c>
      <c r="W30" s="29">
        <v>11.753978779840848</v>
      </c>
      <c r="X30" s="12">
        <v>1.76</v>
      </c>
      <c r="Y30" s="24">
        <f aca="true" t="shared" si="50" ref="Y30:AI30">$X$30*$B$45*Y39</f>
        <v>3926.208</v>
      </c>
      <c r="Z30" s="24">
        <f t="shared" si="50"/>
        <v>9856.704</v>
      </c>
      <c r="AA30" s="24">
        <f t="shared" si="50"/>
        <v>10849.344000000001</v>
      </c>
      <c r="AB30" s="24">
        <f t="shared" si="50"/>
        <v>11692.032000000001</v>
      </c>
      <c r="AC30" s="24">
        <f t="shared" si="50"/>
        <v>12663.552000000001</v>
      </c>
      <c r="AD30" s="24">
        <f t="shared" si="50"/>
        <v>10110.144</v>
      </c>
      <c r="AE30" s="24">
        <f t="shared" si="50"/>
        <v>15630.912000000002</v>
      </c>
      <c r="AF30" s="24">
        <f t="shared" si="50"/>
        <v>7058.304</v>
      </c>
      <c r="AG30" s="24">
        <f t="shared" si="50"/>
        <v>15252.864000000001</v>
      </c>
      <c r="AH30" s="24">
        <f t="shared" si="50"/>
        <v>10889.472000000002</v>
      </c>
      <c r="AI30" s="24">
        <f t="shared" si="50"/>
        <v>11259.072</v>
      </c>
      <c r="AJ30" s="27" t="s">
        <v>24</v>
      </c>
      <c r="AK30" s="29">
        <v>11.753978779840848</v>
      </c>
      <c r="AL30" s="12">
        <v>1.76</v>
      </c>
      <c r="AM30" s="24">
        <f aca="true" t="shared" si="51" ref="AM30:BP30">$AL$30*AM39*$B$45</f>
        <v>4118.4</v>
      </c>
      <c r="AN30" s="24">
        <f t="shared" si="51"/>
        <v>10671.936</v>
      </c>
      <c r="AO30" s="24">
        <f t="shared" si="51"/>
        <v>11157.695999999998</v>
      </c>
      <c r="AP30" s="24">
        <f t="shared" si="51"/>
        <v>10840.895999999999</v>
      </c>
      <c r="AQ30" s="24">
        <f t="shared" si="51"/>
        <v>11030.975999999999</v>
      </c>
      <c r="AR30" s="24">
        <f t="shared" si="51"/>
        <v>10948.608</v>
      </c>
      <c r="AS30" s="24">
        <f t="shared" si="51"/>
        <v>10929.599999999999</v>
      </c>
      <c r="AT30" s="24">
        <f t="shared" si="51"/>
        <v>4067.712</v>
      </c>
      <c r="AU30" s="24">
        <f t="shared" si="51"/>
        <v>12272.832</v>
      </c>
      <c r="AV30" s="24">
        <f t="shared" si="51"/>
        <v>11054.207999999999</v>
      </c>
      <c r="AW30" s="24">
        <f t="shared" si="51"/>
        <v>13523.135999999999</v>
      </c>
      <c r="AX30" s="24">
        <f t="shared" si="51"/>
        <v>11654.016</v>
      </c>
      <c r="AY30" s="24">
        <f t="shared" si="51"/>
        <v>11888.448</v>
      </c>
      <c r="AZ30" s="24">
        <f t="shared" si="51"/>
        <v>9571.583999999999</v>
      </c>
      <c r="BA30" s="24">
        <f t="shared" si="51"/>
        <v>11628.672</v>
      </c>
      <c r="BB30" s="24">
        <f t="shared" si="51"/>
        <v>11495.616</v>
      </c>
      <c r="BC30" s="24">
        <f t="shared" si="51"/>
        <v>10771.2</v>
      </c>
      <c r="BD30" s="24">
        <f t="shared" si="51"/>
        <v>10857.792000000001</v>
      </c>
      <c r="BE30" s="24">
        <f t="shared" si="51"/>
        <v>10536.768</v>
      </c>
      <c r="BF30" s="24">
        <f t="shared" si="51"/>
        <v>15221.184000000001</v>
      </c>
      <c r="BG30" s="24">
        <f t="shared" si="51"/>
        <v>10851.455999999998</v>
      </c>
      <c r="BH30" s="24">
        <f t="shared" si="51"/>
        <v>10853.568</v>
      </c>
      <c r="BI30" s="24">
        <f t="shared" si="51"/>
        <v>10785.984</v>
      </c>
      <c r="BJ30" s="24">
        <f t="shared" si="51"/>
        <v>10938.048</v>
      </c>
      <c r="BK30" s="24">
        <f t="shared" si="51"/>
        <v>11022.528</v>
      </c>
      <c r="BL30" s="24">
        <f t="shared" si="51"/>
        <v>11001.408</v>
      </c>
      <c r="BM30" s="24">
        <f t="shared" si="51"/>
        <v>10910.592</v>
      </c>
      <c r="BN30" s="24">
        <f t="shared" si="51"/>
        <v>11001.408</v>
      </c>
      <c r="BO30" s="24">
        <f t="shared" si="51"/>
        <v>10564.224</v>
      </c>
      <c r="BP30" s="24">
        <f t="shared" si="51"/>
        <v>10914.815999999999</v>
      </c>
      <c r="BQ30" s="27" t="s">
        <v>24</v>
      </c>
      <c r="BR30" s="29">
        <v>11.753978779840848</v>
      </c>
      <c r="BS30" s="45">
        <v>1.36</v>
      </c>
      <c r="BT30" s="24">
        <f>$BS$30*$B$45*BT39</f>
        <v>9170.208</v>
      </c>
      <c r="BU30" s="27" t="s">
        <v>24</v>
      </c>
      <c r="BV30" s="29">
        <v>11.753978779840848</v>
      </c>
      <c r="BW30" s="12">
        <v>1.76</v>
      </c>
      <c r="BX30" s="24">
        <f>$BW$30*$B$45*BX39</f>
        <v>11461.824000000002</v>
      </c>
      <c r="BY30" s="27" t="s">
        <v>24</v>
      </c>
      <c r="BZ30" s="29">
        <v>11.753978779840848</v>
      </c>
      <c r="CA30" s="12">
        <v>1.76</v>
      </c>
      <c r="CB30" s="24">
        <f>$CA$30*$B$45*CB39</f>
        <v>4551.360000000001</v>
      </c>
      <c r="CC30" s="24">
        <f>$CA$30*$B$45*CC39</f>
        <v>9434.304</v>
      </c>
      <c r="CD30" s="24">
        <f>$CA$30*$B$45*CD39</f>
        <v>11058.432</v>
      </c>
      <c r="CE30" s="24">
        <f>$CA$30*$B$45*CE39</f>
        <v>10129.152000000002</v>
      </c>
      <c r="CF30" s="13" t="s">
        <v>24</v>
      </c>
      <c r="CG30" s="14">
        <v>11.753978779840848</v>
      </c>
      <c r="CH30" s="12">
        <v>1.36</v>
      </c>
      <c r="CI30" s="30">
        <f>$CH$30*CI39*$B$45</f>
        <v>12538.655999999999</v>
      </c>
      <c r="CJ30" s="30">
        <f>$CH$30*CJ39*$B$45</f>
        <v>18413.856</v>
      </c>
      <c r="CK30" s="27" t="s">
        <v>24</v>
      </c>
      <c r="CL30" s="29">
        <v>11.753978779840848</v>
      </c>
      <c r="CM30" s="23">
        <v>0</v>
      </c>
      <c r="CN30" s="24">
        <f>$CM$30*CN39*$B$45</f>
        <v>0</v>
      </c>
    </row>
    <row r="31" spans="1:92" ht="54.75" customHeight="1">
      <c r="A31" s="55" t="s">
        <v>39</v>
      </c>
      <c r="B31" s="55"/>
      <c r="C31" s="55"/>
      <c r="D31" s="55"/>
      <c r="E31" s="55"/>
      <c r="F31" s="55"/>
      <c r="G31" s="13" t="s">
        <v>25</v>
      </c>
      <c r="H31" s="14">
        <v>2.2252747252747254</v>
      </c>
      <c r="I31" s="12">
        <v>0.89</v>
      </c>
      <c r="J31" s="30">
        <f>$I$31*J39*$B$45</f>
        <v>8096.508000000001</v>
      </c>
      <c r="K31" s="30">
        <f>$I$31*K39*$B$45</f>
        <v>4952.316</v>
      </c>
      <c r="L31" s="30">
        <f>$I$31*L39*$B$45</f>
        <v>7202.592000000001</v>
      </c>
      <c r="M31" s="30">
        <f>$I$31*M39*$B$45</f>
        <v>5766.132</v>
      </c>
      <c r="N31" s="27" t="s">
        <v>25</v>
      </c>
      <c r="O31" s="29">
        <v>2.2252747252747254</v>
      </c>
      <c r="P31" s="12">
        <v>0.89</v>
      </c>
      <c r="Q31" s="30">
        <f>$P$31*Q39*$B$45</f>
        <v>7657.5599999999995</v>
      </c>
      <c r="R31" s="30">
        <f>$P$31*R39*$B$45</f>
        <v>7940.58</v>
      </c>
      <c r="S31" s="30">
        <f>$P$31*S39*$B$45</f>
        <v>7864.7519999999995</v>
      </c>
      <c r="T31" s="30">
        <f>$P$31*T39*$B$45</f>
        <v>9231.792000000001</v>
      </c>
      <c r="U31" s="30">
        <f>$P$31*U39*$B$45</f>
        <v>8594.196000000002</v>
      </c>
      <c r="V31" s="27" t="s">
        <v>25</v>
      </c>
      <c r="W31" s="29">
        <v>2.2252747252747254</v>
      </c>
      <c r="X31" s="12">
        <v>0.72</v>
      </c>
      <c r="Y31" s="24">
        <f aca="true" t="shared" si="52" ref="Y31:AI31">$X$31*$B$45*Y39</f>
        <v>1606.1760000000002</v>
      </c>
      <c r="Z31" s="24">
        <f t="shared" si="52"/>
        <v>4032.288</v>
      </c>
      <c r="AA31" s="24">
        <f t="shared" si="52"/>
        <v>4438.368</v>
      </c>
      <c r="AB31" s="24">
        <f t="shared" si="52"/>
        <v>4783.104</v>
      </c>
      <c r="AC31" s="24">
        <f t="shared" si="52"/>
        <v>5180.544000000001</v>
      </c>
      <c r="AD31" s="24">
        <f t="shared" si="52"/>
        <v>4135.968</v>
      </c>
      <c r="AE31" s="24">
        <f t="shared" si="52"/>
        <v>6394.464000000001</v>
      </c>
      <c r="AF31" s="24">
        <f t="shared" si="52"/>
        <v>2887.4880000000003</v>
      </c>
      <c r="AG31" s="24">
        <f t="shared" si="52"/>
        <v>6239.808000000001</v>
      </c>
      <c r="AH31" s="24">
        <f t="shared" si="52"/>
        <v>4454.784000000001</v>
      </c>
      <c r="AI31" s="24">
        <f t="shared" si="52"/>
        <v>4605.984</v>
      </c>
      <c r="AJ31" s="27" t="s">
        <v>25</v>
      </c>
      <c r="AK31" s="29">
        <v>2.2252747252747254</v>
      </c>
      <c r="AL31" s="12">
        <v>0.72</v>
      </c>
      <c r="AM31" s="24">
        <f aca="true" t="shared" si="53" ref="AM31:BP31">$AL$31*AM39*$B$45</f>
        <v>1684.8000000000002</v>
      </c>
      <c r="AN31" s="24">
        <f t="shared" si="53"/>
        <v>4365.7919999999995</v>
      </c>
      <c r="AO31" s="24">
        <f t="shared" si="53"/>
        <v>4564.512</v>
      </c>
      <c r="AP31" s="24">
        <f t="shared" si="53"/>
        <v>4434.911999999999</v>
      </c>
      <c r="AQ31" s="24">
        <f t="shared" si="53"/>
        <v>4512.671999999999</v>
      </c>
      <c r="AR31" s="24">
        <f t="shared" si="53"/>
        <v>4478.976</v>
      </c>
      <c r="AS31" s="24">
        <f t="shared" si="53"/>
        <v>4471.2</v>
      </c>
      <c r="AT31" s="24">
        <f t="shared" si="53"/>
        <v>1664.0639999999999</v>
      </c>
      <c r="AU31" s="24">
        <f t="shared" si="53"/>
        <v>5020.704</v>
      </c>
      <c r="AV31" s="24">
        <f t="shared" si="53"/>
        <v>4522.1759999999995</v>
      </c>
      <c r="AW31" s="24">
        <f t="shared" si="53"/>
        <v>5532.191999999999</v>
      </c>
      <c r="AX31" s="24">
        <f t="shared" si="53"/>
        <v>4767.552</v>
      </c>
      <c r="AY31" s="24">
        <f t="shared" si="53"/>
        <v>4863.455999999999</v>
      </c>
      <c r="AZ31" s="24">
        <f t="shared" si="53"/>
        <v>3915.6479999999997</v>
      </c>
      <c r="BA31" s="24">
        <f t="shared" si="53"/>
        <v>4757.184</v>
      </c>
      <c r="BB31" s="24">
        <f t="shared" si="53"/>
        <v>4702.7519999999995</v>
      </c>
      <c r="BC31" s="24">
        <f t="shared" si="53"/>
        <v>4406.4</v>
      </c>
      <c r="BD31" s="24">
        <f t="shared" si="53"/>
        <v>4441.824</v>
      </c>
      <c r="BE31" s="24">
        <f t="shared" si="53"/>
        <v>4310.495999999999</v>
      </c>
      <c r="BF31" s="24">
        <f t="shared" si="53"/>
        <v>6226.848</v>
      </c>
      <c r="BG31" s="24">
        <f t="shared" si="53"/>
        <v>4439.232</v>
      </c>
      <c r="BH31" s="24">
        <f t="shared" si="53"/>
        <v>4440.096</v>
      </c>
      <c r="BI31" s="24">
        <f t="shared" si="53"/>
        <v>4412.447999999999</v>
      </c>
      <c r="BJ31" s="24">
        <f t="shared" si="53"/>
        <v>4474.656</v>
      </c>
      <c r="BK31" s="24">
        <f t="shared" si="53"/>
        <v>4509.215999999999</v>
      </c>
      <c r="BL31" s="24">
        <f t="shared" si="53"/>
        <v>4500.575999999999</v>
      </c>
      <c r="BM31" s="24">
        <f t="shared" si="53"/>
        <v>4463.424</v>
      </c>
      <c r="BN31" s="24">
        <f t="shared" si="53"/>
        <v>4500.575999999999</v>
      </c>
      <c r="BO31" s="24">
        <f t="shared" si="53"/>
        <v>4321.728</v>
      </c>
      <c r="BP31" s="24">
        <f t="shared" si="53"/>
        <v>4465.151999999999</v>
      </c>
      <c r="BQ31" s="27" t="s">
        <v>25</v>
      </c>
      <c r="BR31" s="29">
        <v>2.2252747252747254</v>
      </c>
      <c r="BS31" s="45">
        <v>0.89</v>
      </c>
      <c r="BT31" s="24">
        <f>$BS$31*$B$45*BT39</f>
        <v>6001.092</v>
      </c>
      <c r="BU31" s="27" t="s">
        <v>25</v>
      </c>
      <c r="BV31" s="29">
        <v>2.2252747252747254</v>
      </c>
      <c r="BW31" s="12">
        <v>0.72</v>
      </c>
      <c r="BX31" s="24">
        <f>$BW$31*$B$45*BX39</f>
        <v>4688.928000000001</v>
      </c>
      <c r="BY31" s="27" t="s">
        <v>25</v>
      </c>
      <c r="BZ31" s="29">
        <v>2.2252747252747254</v>
      </c>
      <c r="CA31" s="12">
        <v>0.72</v>
      </c>
      <c r="CB31" s="24">
        <f>$CA$31*$B$45*CB39</f>
        <v>1861.92</v>
      </c>
      <c r="CC31" s="24">
        <f>$CA$31*$B$45*CC39</f>
        <v>3859.4880000000003</v>
      </c>
      <c r="CD31" s="24">
        <f>$CA$31*$B$45*CD39</f>
        <v>4523.904</v>
      </c>
      <c r="CE31" s="24">
        <f>$CA$31*$B$45*CE39</f>
        <v>4143.744000000001</v>
      </c>
      <c r="CF31" s="13" t="s">
        <v>25</v>
      </c>
      <c r="CG31" s="14">
        <v>2.2252747252747254</v>
      </c>
      <c r="CH31" s="12">
        <v>0.89</v>
      </c>
      <c r="CI31" s="30">
        <f>$CH$31*CI39*$B$45</f>
        <v>8205.444</v>
      </c>
      <c r="CJ31" s="30">
        <f>$CH$31*CJ39*$B$45</f>
        <v>12050.244</v>
      </c>
      <c r="CK31" s="27" t="s">
        <v>25</v>
      </c>
      <c r="CL31" s="29">
        <v>2.2252747252747254</v>
      </c>
      <c r="CM31" s="23">
        <v>0.47</v>
      </c>
      <c r="CN31" s="24">
        <f>$CM$31*CN39*$B$45</f>
        <v>1966.1040000000003</v>
      </c>
    </row>
    <row r="32" spans="1:92" ht="12.75">
      <c r="A32" s="55" t="s">
        <v>40</v>
      </c>
      <c r="B32" s="55"/>
      <c r="C32" s="55"/>
      <c r="D32" s="55"/>
      <c r="E32" s="55"/>
      <c r="F32" s="55"/>
      <c r="G32" s="9" t="s">
        <v>21</v>
      </c>
      <c r="H32" s="10">
        <v>0.8379120879120879</v>
      </c>
      <c r="I32" s="12">
        <v>0.58</v>
      </c>
      <c r="J32" s="30">
        <f>$I$32*J39*$B$45</f>
        <v>5276.376</v>
      </c>
      <c r="K32" s="30">
        <f>$I$32*K39*$B$45</f>
        <v>3227.352</v>
      </c>
      <c r="L32" s="30">
        <f>$I$32*L39*$B$45</f>
        <v>4693.824</v>
      </c>
      <c r="M32" s="30">
        <f>$I$32*M39*$B$45</f>
        <v>3757.7039999999993</v>
      </c>
      <c r="N32" s="25" t="s">
        <v>21</v>
      </c>
      <c r="O32" s="23">
        <v>0.8379120879120879</v>
      </c>
      <c r="P32" s="12">
        <v>0.58</v>
      </c>
      <c r="Q32" s="30">
        <f>$P$32*Q39*$B$45</f>
        <v>4990.32</v>
      </c>
      <c r="R32" s="30">
        <f>$P$32*R39*$B$45</f>
        <v>5174.759999999999</v>
      </c>
      <c r="S32" s="30">
        <f>$P$32*S39*$B$45</f>
        <v>5125.343999999999</v>
      </c>
      <c r="T32" s="30">
        <f>$P$32*T39*$B$45</f>
        <v>6016.224</v>
      </c>
      <c r="U32" s="30">
        <f>$P$32*U39*$B$45</f>
        <v>5600.7119999999995</v>
      </c>
      <c r="V32" s="25" t="s">
        <v>21</v>
      </c>
      <c r="W32" s="23">
        <v>0.8379120879120879</v>
      </c>
      <c r="X32" s="12">
        <v>0.64</v>
      </c>
      <c r="Y32" s="24">
        <f aca="true" t="shared" si="54" ref="Y32:AI32">$X$32*$B$45*Y39</f>
        <v>1427.712</v>
      </c>
      <c r="Z32" s="24">
        <f t="shared" si="54"/>
        <v>3584.256</v>
      </c>
      <c r="AA32" s="24">
        <f t="shared" si="54"/>
        <v>3945.2160000000003</v>
      </c>
      <c r="AB32" s="24">
        <f t="shared" si="54"/>
        <v>4251.648</v>
      </c>
      <c r="AC32" s="24">
        <f t="shared" si="54"/>
        <v>4604.928</v>
      </c>
      <c r="AD32" s="24">
        <f t="shared" si="54"/>
        <v>3676.4159999999997</v>
      </c>
      <c r="AE32" s="24">
        <f t="shared" si="54"/>
        <v>5683.968</v>
      </c>
      <c r="AF32" s="24">
        <f t="shared" si="54"/>
        <v>2566.656</v>
      </c>
      <c r="AG32" s="24">
        <f t="shared" si="54"/>
        <v>5546.496</v>
      </c>
      <c r="AH32" s="24">
        <f t="shared" si="54"/>
        <v>3959.808</v>
      </c>
      <c r="AI32" s="24">
        <f t="shared" si="54"/>
        <v>4094.208</v>
      </c>
      <c r="AJ32" s="25" t="s">
        <v>21</v>
      </c>
      <c r="AK32" s="23">
        <v>0.8379120879120879</v>
      </c>
      <c r="AL32" s="12">
        <v>0.64</v>
      </c>
      <c r="AM32" s="24">
        <f aca="true" t="shared" si="55" ref="AM32:BP32">$AL$32*AM39*$B$45</f>
        <v>1497.6</v>
      </c>
      <c r="AN32" s="24">
        <f t="shared" si="55"/>
        <v>3880.7039999999997</v>
      </c>
      <c r="AO32" s="24">
        <f t="shared" si="55"/>
        <v>4057.3439999999996</v>
      </c>
      <c r="AP32" s="24">
        <f t="shared" si="55"/>
        <v>3942.1440000000002</v>
      </c>
      <c r="AQ32" s="24">
        <f t="shared" si="55"/>
        <v>4011.264</v>
      </c>
      <c r="AR32" s="24">
        <f t="shared" si="55"/>
        <v>3981.312</v>
      </c>
      <c r="AS32" s="24">
        <f t="shared" si="55"/>
        <v>3974.3999999999996</v>
      </c>
      <c r="AT32" s="24">
        <f t="shared" si="55"/>
        <v>1479.168</v>
      </c>
      <c r="AU32" s="24">
        <f t="shared" si="55"/>
        <v>4462.848</v>
      </c>
      <c r="AV32" s="24">
        <f t="shared" si="55"/>
        <v>4019.712</v>
      </c>
      <c r="AW32" s="24">
        <f t="shared" si="55"/>
        <v>4917.504</v>
      </c>
      <c r="AX32" s="24">
        <f t="shared" si="55"/>
        <v>4237.824</v>
      </c>
      <c r="AY32" s="24">
        <f t="shared" si="55"/>
        <v>4323.072</v>
      </c>
      <c r="AZ32" s="24">
        <f t="shared" si="55"/>
        <v>3480.576</v>
      </c>
      <c r="BA32" s="24">
        <f t="shared" si="55"/>
        <v>4228.608</v>
      </c>
      <c r="BB32" s="24">
        <f t="shared" si="55"/>
        <v>4180.224</v>
      </c>
      <c r="BC32" s="24">
        <f t="shared" si="55"/>
        <v>3916.8</v>
      </c>
      <c r="BD32" s="24">
        <f t="shared" si="55"/>
        <v>3948.288</v>
      </c>
      <c r="BE32" s="24">
        <f t="shared" si="55"/>
        <v>3831.5519999999997</v>
      </c>
      <c r="BF32" s="24">
        <f t="shared" si="55"/>
        <v>5534.976000000001</v>
      </c>
      <c r="BG32" s="24">
        <f t="shared" si="55"/>
        <v>3945.984</v>
      </c>
      <c r="BH32" s="24">
        <f t="shared" si="55"/>
        <v>3946.7520000000004</v>
      </c>
      <c r="BI32" s="24">
        <f t="shared" si="55"/>
        <v>3922.1760000000004</v>
      </c>
      <c r="BJ32" s="24">
        <f t="shared" si="55"/>
        <v>3977.472</v>
      </c>
      <c r="BK32" s="24">
        <f t="shared" si="55"/>
        <v>4008.192</v>
      </c>
      <c r="BL32" s="24">
        <f t="shared" si="55"/>
        <v>4000.5119999999997</v>
      </c>
      <c r="BM32" s="24">
        <f t="shared" si="55"/>
        <v>3967.4880000000003</v>
      </c>
      <c r="BN32" s="24">
        <f t="shared" si="55"/>
        <v>4000.5119999999997</v>
      </c>
      <c r="BO32" s="24">
        <f t="shared" si="55"/>
        <v>3841.536</v>
      </c>
      <c r="BP32" s="24">
        <f t="shared" si="55"/>
        <v>3969.0239999999994</v>
      </c>
      <c r="BQ32" s="25" t="s">
        <v>21</v>
      </c>
      <c r="BR32" s="23">
        <v>0.8379120879120879</v>
      </c>
      <c r="BS32" s="45">
        <v>0.58</v>
      </c>
      <c r="BT32" s="24">
        <f>$BS$32*$B$45*BT39</f>
        <v>3910.823999999999</v>
      </c>
      <c r="BU32" s="25" t="s">
        <v>21</v>
      </c>
      <c r="BV32" s="23">
        <v>0.8379120879120879</v>
      </c>
      <c r="BW32" s="12">
        <v>0.64</v>
      </c>
      <c r="BX32" s="24">
        <f>$BW$32*$B$45*BX39</f>
        <v>4167.936000000001</v>
      </c>
      <c r="BY32" s="25" t="s">
        <v>21</v>
      </c>
      <c r="BZ32" s="23">
        <v>0.8379120879120879</v>
      </c>
      <c r="CA32" s="12">
        <v>0.64</v>
      </c>
      <c r="CB32" s="24">
        <f>$CA$32*$B$45*CB39</f>
        <v>1655.04</v>
      </c>
      <c r="CC32" s="24">
        <f>$CA$32*$B$45*CC39</f>
        <v>3430.656</v>
      </c>
      <c r="CD32" s="24">
        <f>$CA$32*$B$45*CD39</f>
        <v>4021.248</v>
      </c>
      <c r="CE32" s="24">
        <f>$CA$32*$B$45*CE39</f>
        <v>3683.328</v>
      </c>
      <c r="CF32" s="9" t="s">
        <v>21</v>
      </c>
      <c r="CG32" s="10">
        <v>0.8379120879120879</v>
      </c>
      <c r="CH32" s="12">
        <v>0.38</v>
      </c>
      <c r="CI32" s="30">
        <f>$CH$32*CI39*$B$45</f>
        <v>3503.4480000000003</v>
      </c>
      <c r="CJ32" s="30">
        <f>$CH$32*CJ39*$B$45</f>
        <v>5145.048</v>
      </c>
      <c r="CK32" s="25" t="s">
        <v>21</v>
      </c>
      <c r="CL32" s="23">
        <v>0.8379120879120879</v>
      </c>
      <c r="CM32" s="23">
        <v>0.47</v>
      </c>
      <c r="CN32" s="24">
        <f>$CM$32*CN39*$B$45</f>
        <v>1966.1040000000003</v>
      </c>
    </row>
    <row r="33" spans="1:92" ht="12.75">
      <c r="A33" s="55" t="s">
        <v>47</v>
      </c>
      <c r="B33" s="55"/>
      <c r="C33" s="55"/>
      <c r="D33" s="55"/>
      <c r="E33" s="55"/>
      <c r="F33" s="55"/>
      <c r="G33" s="9" t="s">
        <v>21</v>
      </c>
      <c r="H33" s="10">
        <v>0.8379120879120879</v>
      </c>
      <c r="I33" s="12">
        <v>0.32</v>
      </c>
      <c r="J33" s="30">
        <f>$I$33*J39*$B$45</f>
        <v>2911.1040000000003</v>
      </c>
      <c r="K33" s="30">
        <f>$I$33*K39*$B$45</f>
        <v>1780.6079999999997</v>
      </c>
      <c r="L33" s="30">
        <f>$I$33*L39*$B$45</f>
        <v>2589.696</v>
      </c>
      <c r="M33" s="30">
        <f>$I$33*M39*$B$45</f>
        <v>2073.216</v>
      </c>
      <c r="N33" s="25" t="s">
        <v>21</v>
      </c>
      <c r="O33" s="23">
        <v>0.8379120879120879</v>
      </c>
      <c r="P33" s="12">
        <v>0.32</v>
      </c>
      <c r="Q33" s="30">
        <f>$P$33*Q39*$B$45</f>
        <v>2753.2799999999997</v>
      </c>
      <c r="R33" s="30">
        <f>$P$33*R39*$B$45</f>
        <v>2855.04</v>
      </c>
      <c r="S33" s="30">
        <f>$P$33*S39*$B$45</f>
        <v>2827.776</v>
      </c>
      <c r="T33" s="30">
        <f>$P$33*T39*$B$45</f>
        <v>3319.2960000000003</v>
      </c>
      <c r="U33" s="30">
        <f>$P$33*U39*$B$45</f>
        <v>3090.0480000000002</v>
      </c>
      <c r="V33" s="25" t="s">
        <v>21</v>
      </c>
      <c r="W33" s="23">
        <v>0.8379120879120879</v>
      </c>
      <c r="X33" s="12">
        <v>0.32</v>
      </c>
      <c r="Y33" s="24">
        <f aca="true" t="shared" si="56" ref="Y33:AI33">$X$33*$B$45*Y39</f>
        <v>713.856</v>
      </c>
      <c r="Z33" s="24">
        <f t="shared" si="56"/>
        <v>1792.128</v>
      </c>
      <c r="AA33" s="24">
        <f t="shared" si="56"/>
        <v>1972.6080000000002</v>
      </c>
      <c r="AB33" s="24">
        <f t="shared" si="56"/>
        <v>2125.824</v>
      </c>
      <c r="AC33" s="24">
        <f t="shared" si="56"/>
        <v>2302.464</v>
      </c>
      <c r="AD33" s="24">
        <f t="shared" si="56"/>
        <v>1838.2079999999999</v>
      </c>
      <c r="AE33" s="24">
        <f t="shared" si="56"/>
        <v>2841.984</v>
      </c>
      <c r="AF33" s="24">
        <f t="shared" si="56"/>
        <v>1283.328</v>
      </c>
      <c r="AG33" s="24">
        <f t="shared" si="56"/>
        <v>2773.248</v>
      </c>
      <c r="AH33" s="24">
        <f t="shared" si="56"/>
        <v>1979.904</v>
      </c>
      <c r="AI33" s="24">
        <f t="shared" si="56"/>
        <v>2047.104</v>
      </c>
      <c r="AJ33" s="25" t="s">
        <v>21</v>
      </c>
      <c r="AK33" s="23">
        <v>0.8379120879120879</v>
      </c>
      <c r="AL33" s="12">
        <v>0.32</v>
      </c>
      <c r="AM33" s="24">
        <f aca="true" t="shared" si="57" ref="AM33:BP33">$AL$33*AM39*$B$45</f>
        <v>748.8</v>
      </c>
      <c r="AN33" s="24">
        <f t="shared" si="57"/>
        <v>1940.3519999999999</v>
      </c>
      <c r="AO33" s="24">
        <f t="shared" si="57"/>
        <v>2028.6719999999998</v>
      </c>
      <c r="AP33" s="24">
        <f t="shared" si="57"/>
        <v>1971.0720000000001</v>
      </c>
      <c r="AQ33" s="24">
        <f t="shared" si="57"/>
        <v>2005.632</v>
      </c>
      <c r="AR33" s="24">
        <f t="shared" si="57"/>
        <v>1990.656</v>
      </c>
      <c r="AS33" s="24">
        <f t="shared" si="57"/>
        <v>1987.1999999999998</v>
      </c>
      <c r="AT33" s="24">
        <f t="shared" si="57"/>
        <v>739.584</v>
      </c>
      <c r="AU33" s="24">
        <f t="shared" si="57"/>
        <v>2231.424</v>
      </c>
      <c r="AV33" s="24">
        <f t="shared" si="57"/>
        <v>2009.856</v>
      </c>
      <c r="AW33" s="24">
        <f t="shared" si="57"/>
        <v>2458.752</v>
      </c>
      <c r="AX33" s="24">
        <f t="shared" si="57"/>
        <v>2118.912</v>
      </c>
      <c r="AY33" s="24">
        <f t="shared" si="57"/>
        <v>2161.536</v>
      </c>
      <c r="AZ33" s="24">
        <f t="shared" si="57"/>
        <v>1740.288</v>
      </c>
      <c r="BA33" s="24">
        <f t="shared" si="57"/>
        <v>2114.304</v>
      </c>
      <c r="BB33" s="24">
        <f t="shared" si="57"/>
        <v>2090.112</v>
      </c>
      <c r="BC33" s="24">
        <f t="shared" si="57"/>
        <v>1958.4</v>
      </c>
      <c r="BD33" s="24">
        <f t="shared" si="57"/>
        <v>1974.144</v>
      </c>
      <c r="BE33" s="24">
        <f t="shared" si="57"/>
        <v>1915.7759999999998</v>
      </c>
      <c r="BF33" s="24">
        <f t="shared" si="57"/>
        <v>2767.4880000000003</v>
      </c>
      <c r="BG33" s="24">
        <f t="shared" si="57"/>
        <v>1972.992</v>
      </c>
      <c r="BH33" s="24">
        <f t="shared" si="57"/>
        <v>1973.3760000000002</v>
      </c>
      <c r="BI33" s="24">
        <f t="shared" si="57"/>
        <v>1961.0880000000002</v>
      </c>
      <c r="BJ33" s="24">
        <f t="shared" si="57"/>
        <v>1988.736</v>
      </c>
      <c r="BK33" s="24">
        <f t="shared" si="57"/>
        <v>2004.096</v>
      </c>
      <c r="BL33" s="24">
        <f t="shared" si="57"/>
        <v>2000.2559999999999</v>
      </c>
      <c r="BM33" s="24">
        <f t="shared" si="57"/>
        <v>1983.7440000000001</v>
      </c>
      <c r="BN33" s="24">
        <f t="shared" si="57"/>
        <v>2000.2559999999999</v>
      </c>
      <c r="BO33" s="24">
        <f t="shared" si="57"/>
        <v>1920.768</v>
      </c>
      <c r="BP33" s="24">
        <f t="shared" si="57"/>
        <v>1984.5119999999997</v>
      </c>
      <c r="BQ33" s="25" t="s">
        <v>21</v>
      </c>
      <c r="BR33" s="23">
        <v>0.8379120879120879</v>
      </c>
      <c r="BS33" s="45">
        <v>0.32</v>
      </c>
      <c r="BT33" s="24">
        <f>$BS$33*$B$45*BT39</f>
        <v>2157.696</v>
      </c>
      <c r="BU33" s="25" t="s">
        <v>21</v>
      </c>
      <c r="BV33" s="23">
        <v>0.8379120879120879</v>
      </c>
      <c r="BW33" s="12">
        <v>0.32</v>
      </c>
      <c r="BX33" s="24">
        <f>$BW$33*$B$45*BX39</f>
        <v>2083.9680000000003</v>
      </c>
      <c r="BY33" s="25" t="s">
        <v>21</v>
      </c>
      <c r="BZ33" s="23">
        <v>0.8379120879120879</v>
      </c>
      <c r="CA33" s="12">
        <v>0.32</v>
      </c>
      <c r="CB33" s="24">
        <f>$CA$33*$B$45*CB39</f>
        <v>827.52</v>
      </c>
      <c r="CC33" s="24">
        <f>$CA$33*$B$45*CC39</f>
        <v>1715.328</v>
      </c>
      <c r="CD33" s="24">
        <f>$CA$33*$B$45*CD39</f>
        <v>2010.624</v>
      </c>
      <c r="CE33" s="24">
        <f>$CA$33*$B$45*CE39</f>
        <v>1841.664</v>
      </c>
      <c r="CF33" s="9" t="s">
        <v>21</v>
      </c>
      <c r="CG33" s="10">
        <v>0.8379120879120879</v>
      </c>
      <c r="CH33" s="12">
        <v>0.32</v>
      </c>
      <c r="CI33" s="30">
        <f>$CH$33*CI39*$B$45</f>
        <v>2950.272</v>
      </c>
      <c r="CJ33" s="30">
        <f>$CH$33*CJ39*$B$45</f>
        <v>4332.672</v>
      </c>
      <c r="CK33" s="25" t="s">
        <v>21</v>
      </c>
      <c r="CL33" s="23">
        <v>0.8379120879120879</v>
      </c>
      <c r="CM33" s="23">
        <v>0.32</v>
      </c>
      <c r="CN33" s="24">
        <f>$CM$33*CN39*$B$45</f>
        <v>1338.624</v>
      </c>
    </row>
    <row r="34" spans="1:92" ht="12.75">
      <c r="A34" s="55" t="s">
        <v>48</v>
      </c>
      <c r="B34" s="55"/>
      <c r="C34" s="55"/>
      <c r="D34" s="55"/>
      <c r="E34" s="55"/>
      <c r="F34" s="55"/>
      <c r="G34" s="9" t="s">
        <v>21</v>
      </c>
      <c r="H34" s="10">
        <v>0.8379120879120879</v>
      </c>
      <c r="I34" s="12">
        <v>0</v>
      </c>
      <c r="J34" s="30">
        <f>$I$34*J39*$B$45</f>
        <v>0</v>
      </c>
      <c r="K34" s="30">
        <f>$I$34*K39*$B$45</f>
        <v>0</v>
      </c>
      <c r="L34" s="30">
        <f>$I$34*L39*$B$45</f>
        <v>0</v>
      </c>
      <c r="M34" s="30">
        <f>$I$34*M39*$B$45</f>
        <v>0</v>
      </c>
      <c r="N34" s="25" t="s">
        <v>21</v>
      </c>
      <c r="O34" s="23">
        <v>0.8379120879120879</v>
      </c>
      <c r="P34" s="12">
        <v>0</v>
      </c>
      <c r="Q34" s="30">
        <f>$P$34*Q39*$B$45</f>
        <v>0</v>
      </c>
      <c r="R34" s="30">
        <f>$P$34*R39*$B$45</f>
        <v>0</v>
      </c>
      <c r="S34" s="30">
        <f>$P$34*S39*$B$45</f>
        <v>0</v>
      </c>
      <c r="T34" s="30">
        <f>$P$34*T39*$B$45</f>
        <v>0</v>
      </c>
      <c r="U34" s="30">
        <f>$P$34*U39*$B$45</f>
        <v>0</v>
      </c>
      <c r="V34" s="25" t="s">
        <v>21</v>
      </c>
      <c r="W34" s="23">
        <v>0.8379120879120879</v>
      </c>
      <c r="X34" s="12">
        <v>0</v>
      </c>
      <c r="Y34" s="24">
        <f aca="true" t="shared" si="58" ref="Y34:AI34">$X$34*$B$45*Y39</f>
        <v>0</v>
      </c>
      <c r="Z34" s="24">
        <f t="shared" si="58"/>
        <v>0</v>
      </c>
      <c r="AA34" s="24">
        <f t="shared" si="58"/>
        <v>0</v>
      </c>
      <c r="AB34" s="24">
        <f t="shared" si="58"/>
        <v>0</v>
      </c>
      <c r="AC34" s="24">
        <f t="shared" si="58"/>
        <v>0</v>
      </c>
      <c r="AD34" s="24">
        <f t="shared" si="58"/>
        <v>0</v>
      </c>
      <c r="AE34" s="24">
        <f t="shared" si="58"/>
        <v>0</v>
      </c>
      <c r="AF34" s="24">
        <f t="shared" si="58"/>
        <v>0</v>
      </c>
      <c r="AG34" s="24">
        <f t="shared" si="58"/>
        <v>0</v>
      </c>
      <c r="AH34" s="24">
        <f t="shared" si="58"/>
        <v>0</v>
      </c>
      <c r="AI34" s="24">
        <f t="shared" si="58"/>
        <v>0</v>
      </c>
      <c r="AJ34" s="25" t="s">
        <v>21</v>
      </c>
      <c r="AK34" s="23">
        <v>0.8379120879120879</v>
      </c>
      <c r="AL34" s="12">
        <v>0</v>
      </c>
      <c r="AM34" s="24">
        <f aca="true" t="shared" si="59" ref="AM34:BP34">$AL$34*AM39*$B$45</f>
        <v>0</v>
      </c>
      <c r="AN34" s="24">
        <f t="shared" si="59"/>
        <v>0</v>
      </c>
      <c r="AO34" s="24">
        <f t="shared" si="59"/>
        <v>0</v>
      </c>
      <c r="AP34" s="24">
        <f t="shared" si="59"/>
        <v>0</v>
      </c>
      <c r="AQ34" s="24">
        <f t="shared" si="59"/>
        <v>0</v>
      </c>
      <c r="AR34" s="24">
        <f t="shared" si="59"/>
        <v>0</v>
      </c>
      <c r="AS34" s="24">
        <f t="shared" si="59"/>
        <v>0</v>
      </c>
      <c r="AT34" s="24">
        <f t="shared" si="59"/>
        <v>0</v>
      </c>
      <c r="AU34" s="24">
        <f t="shared" si="59"/>
        <v>0</v>
      </c>
      <c r="AV34" s="24">
        <f t="shared" si="59"/>
        <v>0</v>
      </c>
      <c r="AW34" s="24">
        <f t="shared" si="59"/>
        <v>0</v>
      </c>
      <c r="AX34" s="24">
        <f t="shared" si="59"/>
        <v>0</v>
      </c>
      <c r="AY34" s="24">
        <f t="shared" si="59"/>
        <v>0</v>
      </c>
      <c r="AZ34" s="24">
        <f t="shared" si="59"/>
        <v>0</v>
      </c>
      <c r="BA34" s="24">
        <f t="shared" si="59"/>
        <v>0</v>
      </c>
      <c r="BB34" s="24">
        <f t="shared" si="59"/>
        <v>0</v>
      </c>
      <c r="BC34" s="24">
        <f t="shared" si="59"/>
        <v>0</v>
      </c>
      <c r="BD34" s="24">
        <f t="shared" si="59"/>
        <v>0</v>
      </c>
      <c r="BE34" s="24">
        <f t="shared" si="59"/>
        <v>0</v>
      </c>
      <c r="BF34" s="24">
        <f t="shared" si="59"/>
        <v>0</v>
      </c>
      <c r="BG34" s="24">
        <f t="shared" si="59"/>
        <v>0</v>
      </c>
      <c r="BH34" s="24">
        <f t="shared" si="59"/>
        <v>0</v>
      </c>
      <c r="BI34" s="24">
        <f t="shared" si="59"/>
        <v>0</v>
      </c>
      <c r="BJ34" s="24">
        <f t="shared" si="59"/>
        <v>0</v>
      </c>
      <c r="BK34" s="24">
        <f t="shared" si="59"/>
        <v>0</v>
      </c>
      <c r="BL34" s="24">
        <f t="shared" si="59"/>
        <v>0</v>
      </c>
      <c r="BM34" s="24">
        <f t="shared" si="59"/>
        <v>0</v>
      </c>
      <c r="BN34" s="24">
        <f t="shared" si="59"/>
        <v>0</v>
      </c>
      <c r="BO34" s="24">
        <f t="shared" si="59"/>
        <v>0</v>
      </c>
      <c r="BP34" s="24">
        <f t="shared" si="59"/>
        <v>0</v>
      </c>
      <c r="BQ34" s="25" t="s">
        <v>21</v>
      </c>
      <c r="BR34" s="23">
        <v>0.8379120879120879</v>
      </c>
      <c r="BS34" s="45">
        <v>0</v>
      </c>
      <c r="BT34" s="24">
        <f>$BS$34*$B$45*BT39</f>
        <v>0</v>
      </c>
      <c r="BU34" s="25" t="s">
        <v>21</v>
      </c>
      <c r="BV34" s="23">
        <v>0.8379120879120879</v>
      </c>
      <c r="BW34" s="12">
        <v>0</v>
      </c>
      <c r="BX34" s="24">
        <f>$BW$34*$B$45*BX39</f>
        <v>0</v>
      </c>
      <c r="BY34" s="25" t="s">
        <v>21</v>
      </c>
      <c r="BZ34" s="23">
        <v>0.8379120879120879</v>
      </c>
      <c r="CA34" s="12">
        <v>0</v>
      </c>
      <c r="CB34" s="24">
        <f>$CA$34*$B$45*CB39</f>
        <v>0</v>
      </c>
      <c r="CC34" s="24">
        <f>$CA$34*$B$45*CC39</f>
        <v>0</v>
      </c>
      <c r="CD34" s="24">
        <f>$CA$34*$B$45*CD39</f>
        <v>0</v>
      </c>
      <c r="CE34" s="24">
        <f>$CA$34*$B$45*CE39</f>
        <v>0</v>
      </c>
      <c r="CF34" s="9" t="s">
        <v>21</v>
      </c>
      <c r="CG34" s="10">
        <v>0.8379120879120879</v>
      </c>
      <c r="CH34" s="12">
        <v>0</v>
      </c>
      <c r="CI34" s="30">
        <f>$CH$34*CI39*$B$45</f>
        <v>0</v>
      </c>
      <c r="CJ34" s="30">
        <f>$CH$34*CJ39*$B$45</f>
        <v>0</v>
      </c>
      <c r="CK34" s="25" t="s">
        <v>21</v>
      </c>
      <c r="CL34" s="23">
        <v>0.8379120879120879</v>
      </c>
      <c r="CM34" s="23">
        <v>0</v>
      </c>
      <c r="CN34" s="24">
        <f>$CM$34*CN39*$B$45</f>
        <v>0</v>
      </c>
    </row>
    <row r="35" spans="1:92" ht="12.75">
      <c r="A35" s="55" t="s">
        <v>49</v>
      </c>
      <c r="B35" s="55"/>
      <c r="C35" s="55"/>
      <c r="D35" s="55"/>
      <c r="E35" s="55"/>
      <c r="F35" s="55"/>
      <c r="G35" s="9" t="s">
        <v>21</v>
      </c>
      <c r="H35" s="10">
        <v>0.8379120879120879</v>
      </c>
      <c r="I35" s="12">
        <v>0</v>
      </c>
      <c r="J35" s="30">
        <f>$I$35*J39*$B$45</f>
        <v>0</v>
      </c>
      <c r="K35" s="30">
        <f>$I$35*K39*$B$45</f>
        <v>0</v>
      </c>
      <c r="L35" s="30">
        <f>$I$35*L39*$B$45</f>
        <v>0</v>
      </c>
      <c r="M35" s="30">
        <f>$I$35*M39*$B$45</f>
        <v>0</v>
      </c>
      <c r="N35" s="25" t="s">
        <v>21</v>
      </c>
      <c r="O35" s="23">
        <v>0.8379120879120879</v>
      </c>
      <c r="P35" s="12">
        <v>0</v>
      </c>
      <c r="Q35" s="30">
        <f>$P$35*Q39*$B$45</f>
        <v>0</v>
      </c>
      <c r="R35" s="30">
        <f>$P$35*R39*$B$45</f>
        <v>0</v>
      </c>
      <c r="S35" s="30">
        <f>$P$35*S39*$B$45</f>
        <v>0</v>
      </c>
      <c r="T35" s="30">
        <f>$P$35*T39*$B$45</f>
        <v>0</v>
      </c>
      <c r="U35" s="30">
        <f>$P$35*U39*$B$45</f>
        <v>0</v>
      </c>
      <c r="V35" s="25" t="s">
        <v>21</v>
      </c>
      <c r="W35" s="23">
        <v>0.8379120879120879</v>
      </c>
      <c r="X35" s="12">
        <v>0</v>
      </c>
      <c r="Y35" s="24">
        <f aca="true" t="shared" si="60" ref="Y35:AI35">$X$35*$B$45*Y39</f>
        <v>0</v>
      </c>
      <c r="Z35" s="24">
        <f t="shared" si="60"/>
        <v>0</v>
      </c>
      <c r="AA35" s="24">
        <f t="shared" si="60"/>
        <v>0</v>
      </c>
      <c r="AB35" s="24">
        <f t="shared" si="60"/>
        <v>0</v>
      </c>
      <c r="AC35" s="24">
        <f t="shared" si="60"/>
        <v>0</v>
      </c>
      <c r="AD35" s="24">
        <f t="shared" si="60"/>
        <v>0</v>
      </c>
      <c r="AE35" s="24">
        <f t="shared" si="60"/>
        <v>0</v>
      </c>
      <c r="AF35" s="24">
        <f t="shared" si="60"/>
        <v>0</v>
      </c>
      <c r="AG35" s="24">
        <f t="shared" si="60"/>
        <v>0</v>
      </c>
      <c r="AH35" s="24">
        <f t="shared" si="60"/>
        <v>0</v>
      </c>
      <c r="AI35" s="24">
        <f t="shared" si="60"/>
        <v>0</v>
      </c>
      <c r="AJ35" s="25" t="s">
        <v>21</v>
      </c>
      <c r="AK35" s="23">
        <v>0.8379120879120879</v>
      </c>
      <c r="AL35" s="12">
        <v>0</v>
      </c>
      <c r="AM35" s="24">
        <f aca="true" t="shared" si="61" ref="AM35:BP35">$AL$35*AM39*$B$45</f>
        <v>0</v>
      </c>
      <c r="AN35" s="24">
        <f t="shared" si="61"/>
        <v>0</v>
      </c>
      <c r="AO35" s="24">
        <f t="shared" si="61"/>
        <v>0</v>
      </c>
      <c r="AP35" s="24">
        <f t="shared" si="61"/>
        <v>0</v>
      </c>
      <c r="AQ35" s="24">
        <f t="shared" si="61"/>
        <v>0</v>
      </c>
      <c r="AR35" s="24">
        <f t="shared" si="61"/>
        <v>0</v>
      </c>
      <c r="AS35" s="24">
        <f t="shared" si="61"/>
        <v>0</v>
      </c>
      <c r="AT35" s="24">
        <f t="shared" si="61"/>
        <v>0</v>
      </c>
      <c r="AU35" s="24">
        <f t="shared" si="61"/>
        <v>0</v>
      </c>
      <c r="AV35" s="24">
        <f t="shared" si="61"/>
        <v>0</v>
      </c>
      <c r="AW35" s="24">
        <f t="shared" si="61"/>
        <v>0</v>
      </c>
      <c r="AX35" s="24">
        <f t="shared" si="61"/>
        <v>0</v>
      </c>
      <c r="AY35" s="24">
        <f t="shared" si="61"/>
        <v>0</v>
      </c>
      <c r="AZ35" s="24">
        <f t="shared" si="61"/>
        <v>0</v>
      </c>
      <c r="BA35" s="24">
        <f t="shared" si="61"/>
        <v>0</v>
      </c>
      <c r="BB35" s="24">
        <f t="shared" si="61"/>
        <v>0</v>
      </c>
      <c r="BC35" s="24">
        <f t="shared" si="61"/>
        <v>0</v>
      </c>
      <c r="BD35" s="24">
        <f t="shared" si="61"/>
        <v>0</v>
      </c>
      <c r="BE35" s="24">
        <f t="shared" si="61"/>
        <v>0</v>
      </c>
      <c r="BF35" s="24">
        <f t="shared" si="61"/>
        <v>0</v>
      </c>
      <c r="BG35" s="24">
        <f t="shared" si="61"/>
        <v>0</v>
      </c>
      <c r="BH35" s="24">
        <f t="shared" si="61"/>
        <v>0</v>
      </c>
      <c r="BI35" s="24">
        <f t="shared" si="61"/>
        <v>0</v>
      </c>
      <c r="BJ35" s="24">
        <f t="shared" si="61"/>
        <v>0</v>
      </c>
      <c r="BK35" s="24">
        <f t="shared" si="61"/>
        <v>0</v>
      </c>
      <c r="BL35" s="24">
        <f t="shared" si="61"/>
        <v>0</v>
      </c>
      <c r="BM35" s="24">
        <f t="shared" si="61"/>
        <v>0</v>
      </c>
      <c r="BN35" s="24">
        <f t="shared" si="61"/>
        <v>0</v>
      </c>
      <c r="BO35" s="24">
        <f t="shared" si="61"/>
        <v>0</v>
      </c>
      <c r="BP35" s="24">
        <f t="shared" si="61"/>
        <v>0</v>
      </c>
      <c r="BQ35" s="25" t="s">
        <v>21</v>
      </c>
      <c r="BR35" s="23">
        <v>0.8379120879120879</v>
      </c>
      <c r="BS35" s="45">
        <v>0</v>
      </c>
      <c r="BT35" s="24">
        <f>$BS$35*$B$45*BT39</f>
        <v>0</v>
      </c>
      <c r="BU35" s="25" t="s">
        <v>21</v>
      </c>
      <c r="BV35" s="23">
        <v>0.8379120879120879</v>
      </c>
      <c r="BW35" s="12">
        <v>0</v>
      </c>
      <c r="BX35" s="24">
        <f>$BW$35*$B$45*BX39</f>
        <v>0</v>
      </c>
      <c r="BY35" s="25" t="s">
        <v>21</v>
      </c>
      <c r="BZ35" s="23">
        <v>0.8379120879120879</v>
      </c>
      <c r="CA35" s="12">
        <v>0</v>
      </c>
      <c r="CB35" s="24">
        <f>$CA$35*$B$45*CB39</f>
        <v>0</v>
      </c>
      <c r="CC35" s="24">
        <f>$CA$35*$B$45*CC39</f>
        <v>0</v>
      </c>
      <c r="CD35" s="24">
        <f>$CA$35*$B$45*CD39</f>
        <v>0</v>
      </c>
      <c r="CE35" s="24">
        <f>$CA$35*$B$45*CE39</f>
        <v>0</v>
      </c>
      <c r="CF35" s="9" t="s">
        <v>21</v>
      </c>
      <c r="CG35" s="10">
        <v>0.8379120879120879</v>
      </c>
      <c r="CH35" s="12">
        <v>0</v>
      </c>
      <c r="CI35" s="30">
        <f>$CH$35*CI39*$B$45</f>
        <v>0</v>
      </c>
      <c r="CJ35" s="30">
        <f>$CH$35*CJ39*$B$45</f>
        <v>0</v>
      </c>
      <c r="CK35" s="25" t="s">
        <v>21</v>
      </c>
      <c r="CL35" s="23">
        <v>0.8379120879120879</v>
      </c>
      <c r="CM35" s="23">
        <v>0</v>
      </c>
      <c r="CN35" s="24">
        <f>$CM$35*CN39*$B$45</f>
        <v>0</v>
      </c>
    </row>
    <row r="36" spans="1:92" ht="12.75">
      <c r="A36" s="60" t="s">
        <v>41</v>
      </c>
      <c r="B36" s="60"/>
      <c r="C36" s="60"/>
      <c r="D36" s="60"/>
      <c r="E36" s="60"/>
      <c r="F36" s="60"/>
      <c r="G36" s="11"/>
      <c r="H36" s="6">
        <f>SUM(H38:H40)</f>
        <v>114.22570239999999</v>
      </c>
      <c r="I36" s="40">
        <v>0.62</v>
      </c>
      <c r="J36" s="31">
        <f>$I$36*J39*$B$45</f>
        <v>5640.264</v>
      </c>
      <c r="K36" s="31">
        <f>$I$36*K39*$B$45</f>
        <v>3449.928</v>
      </c>
      <c r="L36" s="31">
        <f>$I$36*L39*$B$45</f>
        <v>5017.536</v>
      </c>
      <c r="M36" s="31">
        <f>$I$36*M39*$B$45</f>
        <v>4016.8559999999998</v>
      </c>
      <c r="N36" s="26"/>
      <c r="O36" s="28">
        <f>SUM(O38:O40)</f>
        <v>114.22570239999999</v>
      </c>
      <c r="P36" s="40">
        <v>0</v>
      </c>
      <c r="Q36" s="31">
        <f>$P$36*Q39*$B$45</f>
        <v>0</v>
      </c>
      <c r="R36" s="31">
        <f>$P$36*R39*$B$45</f>
        <v>0</v>
      </c>
      <c r="S36" s="31">
        <f>$P$36*S39*$B$45</f>
        <v>0</v>
      </c>
      <c r="T36" s="31">
        <f>$P$36*T39*$B$45</f>
        <v>0</v>
      </c>
      <c r="U36" s="31">
        <f>$P$36*U39*$B$45</f>
        <v>0</v>
      </c>
      <c r="V36" s="26"/>
      <c r="W36" s="28">
        <f>SUM(W38:W40)</f>
        <v>114.22570239999999</v>
      </c>
      <c r="X36" s="40">
        <v>0</v>
      </c>
      <c r="Y36" s="31">
        <f aca="true" t="shared" si="62" ref="Y36:AI36">$X$36*$B$45*Y39</f>
        <v>0</v>
      </c>
      <c r="Z36" s="31">
        <f t="shared" si="62"/>
        <v>0</v>
      </c>
      <c r="AA36" s="31">
        <f t="shared" si="62"/>
        <v>0</v>
      </c>
      <c r="AB36" s="31">
        <f t="shared" si="62"/>
        <v>0</v>
      </c>
      <c r="AC36" s="31">
        <f t="shared" si="62"/>
        <v>0</v>
      </c>
      <c r="AD36" s="31">
        <f t="shared" si="62"/>
        <v>0</v>
      </c>
      <c r="AE36" s="31">
        <f t="shared" si="62"/>
        <v>0</v>
      </c>
      <c r="AF36" s="31">
        <f t="shared" si="62"/>
        <v>0</v>
      </c>
      <c r="AG36" s="31">
        <f t="shared" si="62"/>
        <v>0</v>
      </c>
      <c r="AH36" s="31">
        <f t="shared" si="62"/>
        <v>0</v>
      </c>
      <c r="AI36" s="31">
        <f t="shared" si="62"/>
        <v>0</v>
      </c>
      <c r="AJ36" s="26"/>
      <c r="AK36" s="28">
        <f>SUM(AK38:AK40)</f>
        <v>114.22570239999999</v>
      </c>
      <c r="AL36" s="40">
        <v>0.62</v>
      </c>
      <c r="AM36" s="31">
        <f aca="true" t="shared" si="63" ref="AM36:BP36">$AL$36*AM39*$B$45</f>
        <v>1450.8000000000002</v>
      </c>
      <c r="AN36" s="31">
        <f t="shared" si="63"/>
        <v>3759.432</v>
      </c>
      <c r="AO36" s="31">
        <f t="shared" si="63"/>
        <v>3930.5519999999997</v>
      </c>
      <c r="AP36" s="31">
        <f t="shared" si="63"/>
        <v>3818.9519999999998</v>
      </c>
      <c r="AQ36" s="31">
        <f t="shared" si="63"/>
        <v>3885.9119999999994</v>
      </c>
      <c r="AR36" s="31">
        <f t="shared" si="63"/>
        <v>3856.8959999999997</v>
      </c>
      <c r="AS36" s="31">
        <f t="shared" si="63"/>
        <v>3850.2000000000003</v>
      </c>
      <c r="AT36" s="31">
        <f t="shared" si="63"/>
        <v>1432.944</v>
      </c>
      <c r="AU36" s="31">
        <f t="shared" si="63"/>
        <v>4323.384</v>
      </c>
      <c r="AV36" s="31">
        <f t="shared" si="63"/>
        <v>3894.0959999999995</v>
      </c>
      <c r="AW36" s="31">
        <f t="shared" si="63"/>
        <v>4763.832</v>
      </c>
      <c r="AX36" s="31">
        <f t="shared" si="63"/>
        <v>4105.392</v>
      </c>
      <c r="AY36" s="31">
        <f t="shared" si="63"/>
        <v>4187.976</v>
      </c>
      <c r="AZ36" s="31">
        <f t="shared" si="63"/>
        <v>3371.808</v>
      </c>
      <c r="BA36" s="31">
        <f t="shared" si="63"/>
        <v>4096.464</v>
      </c>
      <c r="BB36" s="31">
        <f t="shared" si="63"/>
        <v>4049.5919999999996</v>
      </c>
      <c r="BC36" s="31">
        <f t="shared" si="63"/>
        <v>3794.3999999999996</v>
      </c>
      <c r="BD36" s="31">
        <f t="shared" si="63"/>
        <v>3824.9040000000005</v>
      </c>
      <c r="BE36" s="31">
        <f t="shared" si="63"/>
        <v>3711.816</v>
      </c>
      <c r="BF36" s="31">
        <f t="shared" si="63"/>
        <v>5362.008</v>
      </c>
      <c r="BG36" s="31">
        <f t="shared" si="63"/>
        <v>3822.6719999999996</v>
      </c>
      <c r="BH36" s="31">
        <f t="shared" si="63"/>
        <v>3823.416</v>
      </c>
      <c r="BI36" s="31">
        <f t="shared" si="63"/>
        <v>3799.608</v>
      </c>
      <c r="BJ36" s="31">
        <f t="shared" si="63"/>
        <v>3853.1759999999995</v>
      </c>
      <c r="BK36" s="31">
        <f t="shared" si="63"/>
        <v>3882.9359999999997</v>
      </c>
      <c r="BL36" s="31">
        <f t="shared" si="63"/>
        <v>3875.4959999999996</v>
      </c>
      <c r="BM36" s="31">
        <f t="shared" si="63"/>
        <v>3843.5040000000004</v>
      </c>
      <c r="BN36" s="31">
        <f t="shared" si="63"/>
        <v>3875.4959999999996</v>
      </c>
      <c r="BO36" s="31">
        <f t="shared" si="63"/>
        <v>3721.4879999999994</v>
      </c>
      <c r="BP36" s="31">
        <f t="shared" si="63"/>
        <v>3844.992</v>
      </c>
      <c r="BQ36" s="26"/>
      <c r="BR36" s="28">
        <f>SUM(BR38:BR40)</f>
        <v>114.22570239999999</v>
      </c>
      <c r="BS36" s="46">
        <v>0</v>
      </c>
      <c r="BT36" s="31">
        <f>$BS$36*$B$45*BT39</f>
        <v>0</v>
      </c>
      <c r="BU36" s="26"/>
      <c r="BV36" s="28">
        <f>SUM(BV38:BV40)</f>
        <v>114.22570239999999</v>
      </c>
      <c r="BW36" s="40">
        <v>0</v>
      </c>
      <c r="BX36" s="31">
        <f>$BW$36*$B$45*BX39</f>
        <v>0</v>
      </c>
      <c r="BY36" s="26"/>
      <c r="BZ36" s="28">
        <f>SUM(BZ38:BZ40)</f>
        <v>114.22570239999999</v>
      </c>
      <c r="CA36" s="40">
        <v>0.62</v>
      </c>
      <c r="CB36" s="31">
        <f>$CA$36*$B$45*CB39</f>
        <v>1603.32</v>
      </c>
      <c r="CC36" s="31">
        <f>$CA$36*$B$45*CC39</f>
        <v>3323.448</v>
      </c>
      <c r="CD36" s="31">
        <f>$CA$36*$B$45*CD39</f>
        <v>3895.584</v>
      </c>
      <c r="CE36" s="31">
        <f>$CA$36*$B$45*CE39</f>
        <v>3568.2239999999997</v>
      </c>
      <c r="CF36" s="11"/>
      <c r="CG36" s="6">
        <f>SUM(CG38:CG40)</f>
        <v>114.22570239999999</v>
      </c>
      <c r="CH36" s="40">
        <v>0.62</v>
      </c>
      <c r="CI36" s="31">
        <f>$CH$36*CI39*$B$45</f>
        <v>5716.151999999999</v>
      </c>
      <c r="CJ36" s="31">
        <f>$CH$36*CJ39*$B$45</f>
        <v>8394.552</v>
      </c>
      <c r="CK36" s="26"/>
      <c r="CL36" s="28">
        <f>SUM(CL38:CL40)</f>
        <v>114.22570239999999</v>
      </c>
      <c r="CM36" s="28">
        <v>0</v>
      </c>
      <c r="CN36" s="31">
        <f>$CM$36*CN39*$B$45</f>
        <v>0</v>
      </c>
    </row>
    <row r="37" spans="1:92" ht="12.75">
      <c r="A37" s="66" t="s">
        <v>46</v>
      </c>
      <c r="B37" s="67"/>
      <c r="C37" s="67"/>
      <c r="D37" s="67"/>
      <c r="E37" s="67"/>
      <c r="F37" s="68"/>
      <c r="G37" s="11"/>
      <c r="H37" s="6"/>
      <c r="I37" s="40">
        <v>1.09</v>
      </c>
      <c r="J37" s="31">
        <f>$I$37*J39*$B$45</f>
        <v>9915.948</v>
      </c>
      <c r="K37" s="31">
        <f>$I$37*K39*$B$45</f>
        <v>6065.196000000001</v>
      </c>
      <c r="L37" s="31">
        <f>$I$37*L39*$B$45</f>
        <v>8821.152</v>
      </c>
      <c r="M37" s="31">
        <f>$I$37*M39*$B$45</f>
        <v>7061.892</v>
      </c>
      <c r="N37" s="26"/>
      <c r="O37" s="28"/>
      <c r="P37" s="40">
        <v>1.09</v>
      </c>
      <c r="Q37" s="31">
        <f>$P$37*Q39*$B$45</f>
        <v>9378.36</v>
      </c>
      <c r="R37" s="31">
        <f>$P$37*R39*$B$45</f>
        <v>9724.980000000001</v>
      </c>
      <c r="S37" s="31">
        <f>$P$37*S39*$B$45</f>
        <v>9632.112000000001</v>
      </c>
      <c r="T37" s="31">
        <f>$P$37*T39*$B$45</f>
        <v>11306.352</v>
      </c>
      <c r="U37" s="31">
        <f>$P$37*U39*$B$45</f>
        <v>10525.476000000002</v>
      </c>
      <c r="V37" s="26"/>
      <c r="W37" s="28"/>
      <c r="X37" s="40">
        <v>1.21</v>
      </c>
      <c r="Y37" s="31">
        <f aca="true" t="shared" si="64" ref="Y37:AI37">$X$37*$B$45*Y39</f>
        <v>2699.268</v>
      </c>
      <c r="Z37" s="31">
        <f t="shared" si="64"/>
        <v>6776.4839999999995</v>
      </c>
      <c r="AA37" s="31">
        <f t="shared" si="64"/>
        <v>7458.924000000001</v>
      </c>
      <c r="AB37" s="31">
        <f t="shared" si="64"/>
        <v>8038.272</v>
      </c>
      <c r="AC37" s="31">
        <f t="shared" si="64"/>
        <v>8706.192000000001</v>
      </c>
      <c r="AD37" s="31">
        <f t="shared" si="64"/>
        <v>6950.723999999999</v>
      </c>
      <c r="AE37" s="31">
        <f t="shared" si="64"/>
        <v>10746.252</v>
      </c>
      <c r="AF37" s="31">
        <f t="shared" si="64"/>
        <v>4852.584</v>
      </c>
      <c r="AG37" s="31">
        <f t="shared" si="64"/>
        <v>10486.344000000001</v>
      </c>
      <c r="AH37" s="31">
        <f t="shared" si="64"/>
        <v>7486.512</v>
      </c>
      <c r="AI37" s="31">
        <f t="shared" si="64"/>
        <v>7740.612</v>
      </c>
      <c r="AJ37" s="26"/>
      <c r="AK37" s="28"/>
      <c r="AL37" s="40">
        <v>1.21</v>
      </c>
      <c r="AM37" s="31">
        <f aca="true" t="shared" si="65" ref="AM37:BP37">$AL$37*AM39*$B$45</f>
        <v>2831.3999999999996</v>
      </c>
      <c r="AN37" s="31">
        <f t="shared" si="65"/>
        <v>7336.956</v>
      </c>
      <c r="AO37" s="31">
        <f t="shared" si="65"/>
        <v>7670.915999999999</v>
      </c>
      <c r="AP37" s="31">
        <f t="shared" si="65"/>
        <v>7453.116</v>
      </c>
      <c r="AQ37" s="31">
        <f t="shared" si="65"/>
        <v>7583.795999999999</v>
      </c>
      <c r="AR37" s="31">
        <f t="shared" si="65"/>
        <v>7527.168</v>
      </c>
      <c r="AS37" s="31">
        <f t="shared" si="65"/>
        <v>7514.099999999999</v>
      </c>
      <c r="AT37" s="31">
        <f t="shared" si="65"/>
        <v>2796.5519999999997</v>
      </c>
      <c r="AU37" s="31">
        <f t="shared" si="65"/>
        <v>8437.572</v>
      </c>
      <c r="AV37" s="31">
        <f t="shared" si="65"/>
        <v>7599.768</v>
      </c>
      <c r="AW37" s="31">
        <f t="shared" si="65"/>
        <v>9297.155999999999</v>
      </c>
      <c r="AX37" s="31">
        <f t="shared" si="65"/>
        <v>8012.135999999999</v>
      </c>
      <c r="AY37" s="31">
        <f t="shared" si="65"/>
        <v>8173.307999999999</v>
      </c>
      <c r="AZ37" s="31">
        <f t="shared" si="65"/>
        <v>6580.464</v>
      </c>
      <c r="BA37" s="31">
        <f t="shared" si="65"/>
        <v>7994.7119999999995</v>
      </c>
      <c r="BB37" s="31">
        <f t="shared" si="65"/>
        <v>7903.235999999999</v>
      </c>
      <c r="BC37" s="31">
        <f t="shared" si="65"/>
        <v>7405.200000000001</v>
      </c>
      <c r="BD37" s="31">
        <f t="shared" si="65"/>
        <v>7464.732</v>
      </c>
      <c r="BE37" s="31">
        <f t="shared" si="65"/>
        <v>7244.028</v>
      </c>
      <c r="BF37" s="31">
        <f t="shared" si="65"/>
        <v>10464.564</v>
      </c>
      <c r="BG37" s="31">
        <f t="shared" si="65"/>
        <v>7460.376</v>
      </c>
      <c r="BH37" s="31">
        <f t="shared" si="65"/>
        <v>7461.8279999999995</v>
      </c>
      <c r="BI37" s="31">
        <f t="shared" si="65"/>
        <v>7415.364</v>
      </c>
      <c r="BJ37" s="31">
        <f t="shared" si="65"/>
        <v>7519.907999999999</v>
      </c>
      <c r="BK37" s="31">
        <f t="shared" si="65"/>
        <v>7577.987999999999</v>
      </c>
      <c r="BL37" s="31">
        <f t="shared" si="65"/>
        <v>7563.468</v>
      </c>
      <c r="BM37" s="31">
        <f t="shared" si="65"/>
        <v>7501.032</v>
      </c>
      <c r="BN37" s="31">
        <f t="shared" si="65"/>
        <v>7563.468</v>
      </c>
      <c r="BO37" s="31">
        <f t="shared" si="65"/>
        <v>7262.9039999999995</v>
      </c>
      <c r="BP37" s="31">
        <f t="shared" si="65"/>
        <v>7503.936</v>
      </c>
      <c r="BQ37" s="26"/>
      <c r="BR37" s="28"/>
      <c r="BS37" s="46">
        <v>1.15</v>
      </c>
      <c r="BT37" s="31">
        <f>$BS$37*$B$45*BT39</f>
        <v>7754.219999999999</v>
      </c>
      <c r="BU37" s="26"/>
      <c r="BV37" s="28"/>
      <c r="BW37" s="40">
        <v>1.21</v>
      </c>
      <c r="BX37" s="31">
        <f>$BW$37*$B$45*BX39</f>
        <v>7880.004000000001</v>
      </c>
      <c r="BY37" s="26"/>
      <c r="BZ37" s="28"/>
      <c r="CA37" s="40">
        <v>1.21</v>
      </c>
      <c r="CB37" s="31">
        <f>$CA$37*$B$45*CB39</f>
        <v>3129.06</v>
      </c>
      <c r="CC37" s="31">
        <f>$CA$37*$B$45*CC39</f>
        <v>6486.084</v>
      </c>
      <c r="CD37" s="31">
        <f>$CA$37*$B$45*CD39</f>
        <v>7602.6720000000005</v>
      </c>
      <c r="CE37" s="31">
        <f>$CA$37*$B$45*CE39</f>
        <v>6963.792</v>
      </c>
      <c r="CF37" s="11"/>
      <c r="CG37" s="6"/>
      <c r="CH37" s="40">
        <v>1.23</v>
      </c>
      <c r="CI37" s="31">
        <f>$CH$37*CI39*$B$45</f>
        <v>11340.107999999998</v>
      </c>
      <c r="CJ37" s="31">
        <f>$CH$37*CJ39*$B$45</f>
        <v>16653.708</v>
      </c>
      <c r="CK37" s="26"/>
      <c r="CL37" s="28"/>
      <c r="CM37" s="40">
        <v>0.95</v>
      </c>
      <c r="CN37" s="31">
        <f>$CM$37*CN39*$B$45</f>
        <v>3974.04</v>
      </c>
    </row>
    <row r="38" spans="1:96" ht="12.75">
      <c r="A38" s="65" t="s">
        <v>26</v>
      </c>
      <c r="B38" s="65"/>
      <c r="C38" s="65"/>
      <c r="D38" s="65"/>
      <c r="E38" s="65"/>
      <c r="F38" s="65"/>
      <c r="G38" s="15"/>
      <c r="H38" s="16">
        <f>H29+H24+H15+H10</f>
        <v>99.99999999999999</v>
      </c>
      <c r="I38" s="41"/>
      <c r="J38" s="21">
        <f>J29+J24+J15+J10+J36+J37</f>
        <v>141097.57200000001</v>
      </c>
      <c r="K38" s="21">
        <f>K29+K24+K15+K10+K36+K37</f>
        <v>86303.844</v>
      </c>
      <c r="L38" s="21">
        <f>L29+L24+L15+L10+L36+L37</f>
        <v>125519.32800000001</v>
      </c>
      <c r="M38" s="21">
        <f>M29+M24+M15+M10+M36+M37</f>
        <v>100486.188</v>
      </c>
      <c r="N38" s="32"/>
      <c r="O38" s="33">
        <f>O29+O24+O15+O10</f>
        <v>99.99999999999999</v>
      </c>
      <c r="P38" s="41"/>
      <c r="Q38" s="21">
        <f>Q29+Q24+Q15+Q10+Q36+Q37</f>
        <v>128113.56</v>
      </c>
      <c r="R38" s="21">
        <f>R29+R24+R15+R10+R36+R37</f>
        <v>132848.58000000002</v>
      </c>
      <c r="S38" s="21">
        <f>S29+S24+S15+S10+S36+S37</f>
        <v>131579.952</v>
      </c>
      <c r="T38" s="21">
        <f>T29+T24+T15+T10+T36+T37</f>
        <v>154450.99200000003</v>
      </c>
      <c r="U38" s="21">
        <f>U29+U24+U15+U10+U36+U37</f>
        <v>143783.796</v>
      </c>
      <c r="V38" s="32"/>
      <c r="W38" s="33">
        <f>W29+W24+W15+W10</f>
        <v>99.99999999999999</v>
      </c>
      <c r="X38" s="12"/>
      <c r="Y38" s="21">
        <f>Y29+Y24+Y15+Y10+Y36+Y37</f>
        <v>33752.004</v>
      </c>
      <c r="Z38" s="21">
        <f aca="true" t="shared" si="66" ref="Z38:AI38">Z29+Z24+Z15+Z10+Z36+Z37</f>
        <v>84734.052</v>
      </c>
      <c r="AA38" s="21">
        <f t="shared" si="66"/>
        <v>93267.37200000002</v>
      </c>
      <c r="AB38" s="21">
        <f t="shared" si="66"/>
        <v>100511.61600000001</v>
      </c>
      <c r="AC38" s="21">
        <f t="shared" si="66"/>
        <v>108863.376</v>
      </c>
      <c r="AD38" s="21">
        <f t="shared" si="66"/>
        <v>86912.772</v>
      </c>
      <c r="AE38" s="21">
        <f t="shared" si="66"/>
        <v>134372.556</v>
      </c>
      <c r="AF38" s="21">
        <f t="shared" si="66"/>
        <v>60677.352</v>
      </c>
      <c r="AG38" s="21">
        <f t="shared" si="66"/>
        <v>131122.632</v>
      </c>
      <c r="AH38" s="21">
        <f t="shared" si="66"/>
        <v>93612.33600000001</v>
      </c>
      <c r="AI38" s="21">
        <f t="shared" si="66"/>
        <v>96789.636</v>
      </c>
      <c r="AJ38" s="32"/>
      <c r="AK38" s="33">
        <f>AK29+AK24+AK15+AK10</f>
        <v>99.99999999999999</v>
      </c>
      <c r="AL38" s="12"/>
      <c r="AM38" s="21">
        <f aca="true" t="shared" si="67" ref="AM38:BP38">AM29+AM24+AM15+AM10+AM36+AM37</f>
        <v>36855.00000000001</v>
      </c>
      <c r="AN38" s="21">
        <f t="shared" si="67"/>
        <v>95501.70000000001</v>
      </c>
      <c r="AO38" s="21">
        <f t="shared" si="67"/>
        <v>99848.69999999998</v>
      </c>
      <c r="AP38" s="21">
        <f t="shared" si="67"/>
        <v>97013.69999999998</v>
      </c>
      <c r="AQ38" s="21">
        <f t="shared" si="67"/>
        <v>98714.7</v>
      </c>
      <c r="AR38" s="21">
        <f t="shared" si="67"/>
        <v>97977.59999999999</v>
      </c>
      <c r="AS38" s="21">
        <f t="shared" si="67"/>
        <v>97807.50000000001</v>
      </c>
      <c r="AT38" s="21">
        <f t="shared" si="67"/>
        <v>36401.40000000001</v>
      </c>
      <c r="AU38" s="21">
        <f t="shared" si="67"/>
        <v>109827.90000000001</v>
      </c>
      <c r="AV38" s="21">
        <f t="shared" si="67"/>
        <v>98922.6</v>
      </c>
      <c r="AW38" s="21">
        <f t="shared" si="67"/>
        <v>121016.69999999998</v>
      </c>
      <c r="AX38" s="21">
        <f t="shared" si="67"/>
        <v>104290.19999999998</v>
      </c>
      <c r="AY38" s="21">
        <f t="shared" si="67"/>
        <v>106388.09999999999</v>
      </c>
      <c r="AZ38" s="21">
        <f t="shared" si="67"/>
        <v>85654.79999999999</v>
      </c>
      <c r="BA38" s="21">
        <f t="shared" si="67"/>
        <v>104063.40000000002</v>
      </c>
      <c r="BB38" s="21">
        <f t="shared" si="67"/>
        <v>102872.7</v>
      </c>
      <c r="BC38" s="21">
        <f t="shared" si="67"/>
        <v>96390</v>
      </c>
      <c r="BD38" s="21">
        <f t="shared" si="67"/>
        <v>97164.90000000001</v>
      </c>
      <c r="BE38" s="21">
        <f t="shared" si="67"/>
        <v>94292.1</v>
      </c>
      <c r="BF38" s="21">
        <f t="shared" si="67"/>
        <v>136212.30000000002</v>
      </c>
      <c r="BG38" s="21">
        <f t="shared" si="67"/>
        <v>97108.20000000001</v>
      </c>
      <c r="BH38" s="21">
        <f t="shared" si="67"/>
        <v>97127.09999999999</v>
      </c>
      <c r="BI38" s="21">
        <f t="shared" si="67"/>
        <v>96522.30000000002</v>
      </c>
      <c r="BJ38" s="21">
        <f t="shared" si="67"/>
        <v>97883.1</v>
      </c>
      <c r="BK38" s="21">
        <f t="shared" si="67"/>
        <v>98639.1</v>
      </c>
      <c r="BL38" s="21">
        <f t="shared" si="67"/>
        <v>98450.09999999999</v>
      </c>
      <c r="BM38" s="21">
        <f t="shared" si="67"/>
        <v>97637.40000000002</v>
      </c>
      <c r="BN38" s="21">
        <f t="shared" si="67"/>
        <v>98450.09999999999</v>
      </c>
      <c r="BO38" s="21">
        <f t="shared" si="67"/>
        <v>94537.79999999999</v>
      </c>
      <c r="BP38" s="21">
        <f t="shared" si="67"/>
        <v>97675.2</v>
      </c>
      <c r="BQ38" s="32"/>
      <c r="BR38" s="33">
        <f>BR29+BR24+BR15+BR10</f>
        <v>99.99999999999999</v>
      </c>
      <c r="BS38" s="46"/>
      <c r="BT38" s="21">
        <f>BT37+BT36+BT29+BT24+BT15+BT10</f>
        <v>97703.17199999999</v>
      </c>
      <c r="BU38" s="32"/>
      <c r="BV38" s="33">
        <f>BV29+BV24+BV15+BV10</f>
        <v>99.99999999999999</v>
      </c>
      <c r="BW38" s="41"/>
      <c r="BX38" s="21">
        <f>BX29+BX24+BX15+BX10+BX36+BX37</f>
        <v>98532.61200000001</v>
      </c>
      <c r="BY38" s="32"/>
      <c r="BZ38" s="33">
        <f>BZ29+BZ24+BZ15+BZ10</f>
        <v>99.99999999999999</v>
      </c>
      <c r="CA38" s="41"/>
      <c r="CB38" s="21">
        <f>CB29+CB24+CB15+CB10+CB36+CB37</f>
        <v>40729.5</v>
      </c>
      <c r="CC38" s="21">
        <f>CC29+CC24+CC15+CC10+CC36+CC37</f>
        <v>84426.3</v>
      </c>
      <c r="CD38" s="21">
        <f>CD29+CD24+CD15+CD10+CD36+CD37</f>
        <v>98960.40000000001</v>
      </c>
      <c r="CE38" s="21">
        <f>CE29+CE24+CE15+CE10+CE36+CE37</f>
        <v>90644.40000000001</v>
      </c>
      <c r="CF38" s="15"/>
      <c r="CG38" s="16">
        <f>CG29+CG24+CG15+CG10</f>
        <v>99.99999999999999</v>
      </c>
      <c r="CH38" s="41"/>
      <c r="CI38" s="21">
        <f>CI29+CI24+CI15+CI10+CI36+CI37</f>
        <v>140045.724</v>
      </c>
      <c r="CJ38" s="21">
        <f>CJ29+CJ24+CJ15+CJ10+CJ36+CJ37</f>
        <v>205666.52400000003</v>
      </c>
      <c r="CK38" s="32"/>
      <c r="CL38" s="33">
        <f>CL29+CL24+CL15+CL10</f>
        <v>99.99999999999999</v>
      </c>
      <c r="CM38" s="20"/>
      <c r="CN38" s="21">
        <f>CN29+CN24+CN15+CN10+CN36+CN37</f>
        <v>44467.416000000005</v>
      </c>
      <c r="CP38" s="37">
        <f>J38+K38+L38+M38+Q38+R38+S38+T38+Y38+Z38+AA38+AB38+AC38+AD38+AE38+AF38+AG38+AH38+AI38+AM38+AN38+AO38+AP38+AQ38+AR38+AS38+AT38+AU38+AV38+AW38+AX38+AY38+AZ38+BA38+BB38+BC38+BD38+BE38+BF38+BG38+BH38+BI38+BJ38+BK38+BL38+BM38+BN38+BO38+BP38+BT38+BX38+CB38+CC38+CD38+CE38+CN38+CI39+CJ39+U38</f>
        <v>5617406.316000001</v>
      </c>
      <c r="CR38" s="1">
        <f>CP38/12*0.05</f>
        <v>23405.859650000002</v>
      </c>
    </row>
    <row r="39" spans="1:92" ht="12.75">
      <c r="A39" s="65" t="s">
        <v>27</v>
      </c>
      <c r="B39" s="65"/>
      <c r="C39" s="65"/>
      <c r="D39" s="65"/>
      <c r="E39" s="65"/>
      <c r="F39" s="65"/>
      <c r="G39" s="15"/>
      <c r="H39" s="15"/>
      <c r="I39" s="42"/>
      <c r="J39" s="21">
        <v>758.1</v>
      </c>
      <c r="K39" s="21">
        <v>463.7</v>
      </c>
      <c r="L39" s="21">
        <v>674.4</v>
      </c>
      <c r="M39" s="21">
        <v>539.9</v>
      </c>
      <c r="N39" s="32"/>
      <c r="O39" s="32"/>
      <c r="P39" s="42"/>
      <c r="Q39" s="21">
        <v>717</v>
      </c>
      <c r="R39" s="21">
        <v>743.5</v>
      </c>
      <c r="S39" s="21">
        <v>736.4</v>
      </c>
      <c r="T39" s="21">
        <v>864.4</v>
      </c>
      <c r="U39" s="21">
        <v>804.7</v>
      </c>
      <c r="V39" s="32"/>
      <c r="W39" s="32"/>
      <c r="X39" s="42"/>
      <c r="Y39" s="21">
        <v>185.9</v>
      </c>
      <c r="Z39" s="21">
        <v>466.7</v>
      </c>
      <c r="AA39" s="21">
        <v>513.7</v>
      </c>
      <c r="AB39" s="21">
        <v>553.6</v>
      </c>
      <c r="AC39" s="21">
        <v>599.6</v>
      </c>
      <c r="AD39" s="21">
        <v>478.7</v>
      </c>
      <c r="AE39" s="21">
        <v>740.1</v>
      </c>
      <c r="AF39" s="21">
        <v>334.2</v>
      </c>
      <c r="AG39" s="21">
        <v>722.2</v>
      </c>
      <c r="AH39" s="21">
        <v>515.6</v>
      </c>
      <c r="AI39" s="21">
        <v>533.1</v>
      </c>
      <c r="AJ39" s="32"/>
      <c r="AK39" s="32"/>
      <c r="AL39" s="42"/>
      <c r="AM39" s="21">
        <v>195</v>
      </c>
      <c r="AN39" s="21">
        <v>505.3</v>
      </c>
      <c r="AO39" s="21">
        <v>528.3</v>
      </c>
      <c r="AP39" s="21">
        <v>513.3</v>
      </c>
      <c r="AQ39" s="21">
        <v>522.3</v>
      </c>
      <c r="AR39" s="21">
        <v>518.4</v>
      </c>
      <c r="AS39" s="21">
        <v>517.5</v>
      </c>
      <c r="AT39" s="21">
        <v>192.6</v>
      </c>
      <c r="AU39" s="21">
        <v>581.1</v>
      </c>
      <c r="AV39" s="21">
        <v>523.4</v>
      </c>
      <c r="AW39" s="21">
        <v>640.3</v>
      </c>
      <c r="AX39" s="21">
        <v>551.8</v>
      </c>
      <c r="AY39" s="21">
        <v>562.9</v>
      </c>
      <c r="AZ39" s="21">
        <v>453.2</v>
      </c>
      <c r="BA39" s="21">
        <v>550.6</v>
      </c>
      <c r="BB39" s="21">
        <v>544.3</v>
      </c>
      <c r="BC39" s="21">
        <v>510</v>
      </c>
      <c r="BD39" s="21">
        <v>514.1</v>
      </c>
      <c r="BE39" s="21">
        <v>498.9</v>
      </c>
      <c r="BF39" s="21">
        <v>720.7</v>
      </c>
      <c r="BG39" s="21">
        <v>513.8</v>
      </c>
      <c r="BH39" s="21">
        <v>513.9</v>
      </c>
      <c r="BI39" s="21">
        <v>510.7</v>
      </c>
      <c r="BJ39" s="21">
        <v>517.9</v>
      </c>
      <c r="BK39" s="21">
        <v>521.9</v>
      </c>
      <c r="BL39" s="21">
        <v>520.9</v>
      </c>
      <c r="BM39" s="21">
        <v>516.6</v>
      </c>
      <c r="BN39" s="21">
        <v>520.9</v>
      </c>
      <c r="BO39" s="21">
        <v>500.2</v>
      </c>
      <c r="BP39" s="21">
        <v>516.8</v>
      </c>
      <c r="BQ39" s="32"/>
      <c r="BR39" s="32"/>
      <c r="BS39" s="47"/>
      <c r="BT39" s="21">
        <v>561.9</v>
      </c>
      <c r="BU39" s="32"/>
      <c r="BV39" s="32"/>
      <c r="BW39" s="42"/>
      <c r="BX39" s="21">
        <v>542.7</v>
      </c>
      <c r="BY39" s="32"/>
      <c r="BZ39" s="32"/>
      <c r="CA39" s="42"/>
      <c r="CB39" s="21">
        <v>215.5</v>
      </c>
      <c r="CC39" s="21">
        <v>446.7</v>
      </c>
      <c r="CD39" s="21">
        <v>523.6</v>
      </c>
      <c r="CE39" s="21">
        <v>479.6</v>
      </c>
      <c r="CF39" s="15"/>
      <c r="CG39" s="15"/>
      <c r="CH39" s="42"/>
      <c r="CI39" s="21">
        <v>768.3</v>
      </c>
      <c r="CJ39" s="21">
        <v>1128.3</v>
      </c>
      <c r="CK39" s="32"/>
      <c r="CL39" s="32"/>
      <c r="CM39" s="34"/>
      <c r="CN39" s="21">
        <v>348.6</v>
      </c>
    </row>
    <row r="40" spans="1:92" s="17" customFormat="1" ht="25.5" customHeight="1">
      <c r="A40" s="63" t="s">
        <v>53</v>
      </c>
      <c r="B40" s="63"/>
      <c r="C40" s="63"/>
      <c r="D40" s="63"/>
      <c r="E40" s="63"/>
      <c r="F40" s="63"/>
      <c r="G40" s="4"/>
      <c r="H40" s="4">
        <f>7.28*1.416*1.2*1.15</f>
        <v>14.225702399999998</v>
      </c>
      <c r="I40" s="43">
        <f>I15+I24+I29+I36+I37</f>
        <v>15.51</v>
      </c>
      <c r="J40" s="34">
        <f>J38/12/J39</f>
        <v>15.510000000000002</v>
      </c>
      <c r="K40" s="34">
        <f>K38/12/K39</f>
        <v>15.51</v>
      </c>
      <c r="L40" s="34">
        <f>L38/12/L39</f>
        <v>15.510000000000003</v>
      </c>
      <c r="M40" s="34">
        <f>M38/12/M39</f>
        <v>15.510000000000002</v>
      </c>
      <c r="N40" s="34"/>
      <c r="O40" s="34">
        <f>7.28*1.416*1.2*1.15</f>
        <v>14.225702399999998</v>
      </c>
      <c r="P40" s="43">
        <f>P15+P24+P29+P36+P37</f>
        <v>14.89</v>
      </c>
      <c r="Q40" s="34">
        <f>Q38/12/Q39</f>
        <v>14.889999999999999</v>
      </c>
      <c r="R40" s="34">
        <f>R38/12/R39</f>
        <v>14.890000000000002</v>
      </c>
      <c r="S40" s="34">
        <f>S38/12/S39</f>
        <v>14.889999999999999</v>
      </c>
      <c r="T40" s="34">
        <f>T38/12/T39</f>
        <v>14.890000000000004</v>
      </c>
      <c r="U40" s="34">
        <f>U38/12/U39</f>
        <v>14.889999999999999</v>
      </c>
      <c r="V40" s="34"/>
      <c r="W40" s="34">
        <f>7.28*1.416*1.2*1.15</f>
        <v>14.225702399999998</v>
      </c>
      <c r="X40" s="43">
        <f>X15+X24+X29+X36+X37</f>
        <v>15.129999999999999</v>
      </c>
      <c r="Y40" s="34">
        <f aca="true" t="shared" si="68" ref="Y40:AG40">Y38/12/Y39</f>
        <v>15.129999999999999</v>
      </c>
      <c r="Z40" s="34">
        <f t="shared" si="68"/>
        <v>15.129999999999999</v>
      </c>
      <c r="AA40" s="34">
        <f t="shared" si="68"/>
        <v>15.130000000000003</v>
      </c>
      <c r="AB40" s="34">
        <f t="shared" si="68"/>
        <v>15.13</v>
      </c>
      <c r="AC40" s="34">
        <f t="shared" si="68"/>
        <v>15.13</v>
      </c>
      <c r="AD40" s="34">
        <f t="shared" si="68"/>
        <v>15.129999999999999</v>
      </c>
      <c r="AE40" s="34">
        <f t="shared" si="68"/>
        <v>15.13</v>
      </c>
      <c r="AF40" s="34">
        <f>AF38/12/AF39</f>
        <v>15.13</v>
      </c>
      <c r="AG40" s="34">
        <f t="shared" si="68"/>
        <v>15.129999999999999</v>
      </c>
      <c r="AH40" s="34">
        <f>AH38/12/AH39</f>
        <v>15.13</v>
      </c>
      <c r="AI40" s="34">
        <f>AI38/12/AI39</f>
        <v>15.129999999999999</v>
      </c>
      <c r="AJ40" s="34"/>
      <c r="AK40" s="34">
        <f>7.28*1.416*1.2*1.15</f>
        <v>14.225702399999998</v>
      </c>
      <c r="AL40" s="43">
        <f>AL15+AL24+AL29+AL36+AL37</f>
        <v>15.75</v>
      </c>
      <c r="AM40" s="34">
        <f aca="true" t="shared" si="69" ref="AM40:BP40">AM38/12/AM39</f>
        <v>15.750000000000002</v>
      </c>
      <c r="AN40" s="34">
        <f t="shared" si="69"/>
        <v>15.750000000000002</v>
      </c>
      <c r="AO40" s="34">
        <f t="shared" si="69"/>
        <v>15.749999999999998</v>
      </c>
      <c r="AP40" s="34">
        <f t="shared" si="69"/>
        <v>15.749999999999998</v>
      </c>
      <c r="AQ40" s="34">
        <f t="shared" si="69"/>
        <v>15.750000000000002</v>
      </c>
      <c r="AR40" s="34">
        <f t="shared" si="69"/>
        <v>15.75</v>
      </c>
      <c r="AS40" s="34">
        <f t="shared" si="69"/>
        <v>15.750000000000002</v>
      </c>
      <c r="AT40" s="34">
        <f t="shared" si="69"/>
        <v>15.750000000000004</v>
      </c>
      <c r="AU40" s="34">
        <f t="shared" si="69"/>
        <v>15.75</v>
      </c>
      <c r="AV40" s="34">
        <f t="shared" si="69"/>
        <v>15.750000000000004</v>
      </c>
      <c r="AW40" s="34">
        <f t="shared" si="69"/>
        <v>15.749999999999998</v>
      </c>
      <c r="AX40" s="34">
        <f t="shared" si="69"/>
        <v>15.749999999999998</v>
      </c>
      <c r="AY40" s="34">
        <f t="shared" si="69"/>
        <v>15.75</v>
      </c>
      <c r="AZ40" s="34">
        <f t="shared" si="69"/>
        <v>15.749999999999998</v>
      </c>
      <c r="BA40" s="34">
        <f t="shared" si="69"/>
        <v>15.750000000000004</v>
      </c>
      <c r="BB40" s="34">
        <f t="shared" si="69"/>
        <v>15.750000000000002</v>
      </c>
      <c r="BC40" s="34">
        <f t="shared" si="69"/>
        <v>15.75</v>
      </c>
      <c r="BD40" s="34">
        <f t="shared" si="69"/>
        <v>15.75</v>
      </c>
      <c r="BE40" s="34">
        <f t="shared" si="69"/>
        <v>15.750000000000002</v>
      </c>
      <c r="BF40" s="34">
        <f t="shared" si="69"/>
        <v>15.750000000000002</v>
      </c>
      <c r="BG40" s="34">
        <f t="shared" si="69"/>
        <v>15.750000000000004</v>
      </c>
      <c r="BH40" s="34">
        <f t="shared" si="69"/>
        <v>15.75</v>
      </c>
      <c r="BI40" s="34">
        <f t="shared" si="69"/>
        <v>15.750000000000004</v>
      </c>
      <c r="BJ40" s="34">
        <f t="shared" si="69"/>
        <v>15.750000000000002</v>
      </c>
      <c r="BK40" s="34">
        <f t="shared" si="69"/>
        <v>15.750000000000004</v>
      </c>
      <c r="BL40" s="34">
        <f t="shared" si="69"/>
        <v>15.75</v>
      </c>
      <c r="BM40" s="34">
        <f t="shared" si="69"/>
        <v>15.750000000000002</v>
      </c>
      <c r="BN40" s="34">
        <f t="shared" si="69"/>
        <v>15.75</v>
      </c>
      <c r="BO40" s="34">
        <f t="shared" si="69"/>
        <v>15.749999999999998</v>
      </c>
      <c r="BP40" s="34">
        <f t="shared" si="69"/>
        <v>15.75</v>
      </c>
      <c r="BQ40" s="34"/>
      <c r="BR40" s="34">
        <f>7.28*1.416*1.2*1.15</f>
        <v>14.225702399999998</v>
      </c>
      <c r="BS40" s="43">
        <f>BS15+BS24+BS29+BS36+BS37</f>
        <v>14.490000000000002</v>
      </c>
      <c r="BT40" s="34">
        <f>BT38/12/BT39</f>
        <v>14.49</v>
      </c>
      <c r="BU40" s="34"/>
      <c r="BV40" s="34">
        <f>7.28*1.416*1.2*1.15</f>
        <v>14.225702399999998</v>
      </c>
      <c r="BW40" s="43">
        <f>BW15+BW24+BW29+BW36+BW37</f>
        <v>15.129999999999999</v>
      </c>
      <c r="BX40" s="34">
        <f>BX38/12/BX39</f>
        <v>15.13</v>
      </c>
      <c r="BY40" s="34"/>
      <c r="BZ40" s="34">
        <f>7.28*1.416*1.2*1.15</f>
        <v>14.225702399999998</v>
      </c>
      <c r="CA40" s="43">
        <f>CA15+CA24+CA29+CA36+CA37</f>
        <v>15.75</v>
      </c>
      <c r="CB40" s="34">
        <f>CB38/12/CB39</f>
        <v>15.75</v>
      </c>
      <c r="CC40" s="34">
        <f>CC38/12/CC39</f>
        <v>15.750000000000002</v>
      </c>
      <c r="CD40" s="34">
        <f>CD38/12/CD39</f>
        <v>15.75</v>
      </c>
      <c r="CE40" s="34">
        <f>CE38/12/CE39</f>
        <v>15.75</v>
      </c>
      <c r="CF40" s="4"/>
      <c r="CG40" s="4">
        <f>7.28*1.416*1.2*1.15</f>
        <v>14.225702399999998</v>
      </c>
      <c r="CH40" s="43">
        <f>CH15+CH24+CH29+CH36+CH37</f>
        <v>15.19</v>
      </c>
      <c r="CI40" s="34">
        <f>CI38/12/CI39</f>
        <v>15.19</v>
      </c>
      <c r="CJ40" s="34">
        <f>CJ38/12/CJ39</f>
        <v>15.190000000000005</v>
      </c>
      <c r="CK40" s="34"/>
      <c r="CL40" s="34">
        <f>7.28*1.416*1.2*1.15</f>
        <v>14.225702399999998</v>
      </c>
      <c r="CM40" s="43">
        <f>CM15+CM24+CM29+CM36+CM37</f>
        <v>10.629999999999999</v>
      </c>
      <c r="CN40" s="34">
        <f>CN38/12/CN39</f>
        <v>10.63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46">
    <mergeCell ref="AJ8:BP8"/>
    <mergeCell ref="CK8:CN8"/>
    <mergeCell ref="A28:F28"/>
    <mergeCell ref="A29:F29"/>
    <mergeCell ref="A25:F25"/>
    <mergeCell ref="A27:F27"/>
    <mergeCell ref="A26:F26"/>
    <mergeCell ref="A15:F15"/>
    <mergeCell ref="A34:F34"/>
    <mergeCell ref="N8:T8"/>
    <mergeCell ref="G8:M8"/>
    <mergeCell ref="A18:F18"/>
    <mergeCell ref="A19:F19"/>
    <mergeCell ref="A16:F16"/>
    <mergeCell ref="A11:F11"/>
    <mergeCell ref="A13:F13"/>
    <mergeCell ref="A40:F40"/>
    <mergeCell ref="A30:F30"/>
    <mergeCell ref="A31:F31"/>
    <mergeCell ref="A32:F32"/>
    <mergeCell ref="A38:F38"/>
    <mergeCell ref="A36:F36"/>
    <mergeCell ref="A39:F39"/>
    <mergeCell ref="A37:F37"/>
    <mergeCell ref="A35:F35"/>
    <mergeCell ref="A33:F33"/>
    <mergeCell ref="A20:F20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CF8:CJ8"/>
    <mergeCell ref="A14:F14"/>
    <mergeCell ref="A12:F12"/>
    <mergeCell ref="G7:BX7"/>
    <mergeCell ref="A7:F9"/>
    <mergeCell ref="A10:F10"/>
    <mergeCell ref="BU8:BX8"/>
    <mergeCell ref="BQ8:BT8"/>
    <mergeCell ref="BY8:CE8"/>
    <mergeCell ref="V8:AI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2014-03-17T10:13:40Z</cp:lastPrinted>
  <dcterms:modified xsi:type="dcterms:W3CDTF">2014-03-17T10:13:41Z</dcterms:modified>
  <cp:category/>
  <cp:version/>
  <cp:contentType/>
  <cp:contentStatus/>
</cp:coreProperties>
</file>